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533M with data" sheetId="1" r:id="rId1"/>
    <sheet name="533Q with data" sheetId="2" r:id="rId2"/>
  </sheets>
  <definedNames>
    <definedName name="_xlnm.Print_Area" localSheetId="0">'533M with data'!$B$2:$P$48</definedName>
    <definedName name="_xlnm.Print_Area" localSheetId="1">'533Q with data'!$B$2:$V$48</definedName>
  </definedNames>
  <calcPr fullCalcOnLoad="1"/>
</workbook>
</file>

<file path=xl/sharedStrings.xml><?xml version="1.0" encoding="utf-8"?>
<sst xmlns="http://schemas.openxmlformats.org/spreadsheetml/2006/main" count="208" uniqueCount="121">
  <si>
    <t>6. REPORTING CATEGORY</t>
  </si>
  <si>
    <t>ACTUAL</t>
  </si>
  <si>
    <t>PLANNED</t>
  </si>
  <si>
    <t>BALANCE OF</t>
  </si>
  <si>
    <t>CONTRACT</t>
  </si>
  <si>
    <t>CONTRACTOR</t>
  </si>
  <si>
    <t>ESTIMATE</t>
  </si>
  <si>
    <t>VALUE</t>
  </si>
  <si>
    <t>ORDERS</t>
  </si>
  <si>
    <t>OUTSTANDING</t>
  </si>
  <si>
    <t>a.</t>
  </si>
  <si>
    <t>b.</t>
  </si>
  <si>
    <t>c.</t>
  </si>
  <si>
    <t>d.</t>
  </si>
  <si>
    <t>10. UNFILLED</t>
  </si>
  <si>
    <t>9. ESTIMATED FINAL</t>
  </si>
  <si>
    <t>COST/HOURS</t>
  </si>
  <si>
    <t>DETAIL</t>
  </si>
  <si>
    <t>DURING MONTH</t>
  </si>
  <si>
    <t>CUM. TO DATE</t>
  </si>
  <si>
    <t>7. COST INCURRED/HOURS WORKED</t>
  </si>
  <si>
    <t>8. ESTIMATED COST/HOURS TO COMPLETE</t>
  </si>
  <si>
    <t>d. AUTHORIZED CONTRACTOR REPRESENTATIVE (Signature)</t>
  </si>
  <si>
    <t>b. CONTRACT NO. AND LATEST DEFINITIZED MODIFICATION NO.</t>
  </si>
  <si>
    <t>FROM:</t>
  </si>
  <si>
    <t>TO:</t>
  </si>
  <si>
    <t>a. TYPE</t>
  </si>
  <si>
    <t>c. SCOPE OF WORK</t>
  </si>
  <si>
    <t>1. DESCRIPTION</t>
  </si>
  <si>
    <t>OF</t>
  </si>
  <si>
    <t>3. CONTRACT VALUE</t>
  </si>
  <si>
    <t>a. COST</t>
  </si>
  <si>
    <t>b. FEE</t>
  </si>
  <si>
    <t>4. FUND LIMITATION</t>
  </si>
  <si>
    <t>5. BILLING</t>
  </si>
  <si>
    <t>a. INVOICE AMTS. BILLED</t>
  </si>
  <si>
    <t>DATE</t>
  </si>
  <si>
    <t>b. TOTAL PYTS.</t>
  </si>
  <si>
    <t>OF WORKING DAYS</t>
  </si>
  <si>
    <t>2. REPORT FOR MONTH ENDING AND NUMBER</t>
  </si>
  <si>
    <t>Jet Propulsion Laboratory</t>
  </si>
  <si>
    <t>4800 Oak Grove Drive</t>
  </si>
  <si>
    <t>Pasadena, CA 91109    c/o I. Buythings, Contract Negotiator</t>
  </si>
  <si>
    <t>Acme Aerospace Co</t>
  </si>
  <si>
    <t>2020 Electronics Way</t>
  </si>
  <si>
    <t>South Bay, CA  90200</t>
  </si>
  <si>
    <t>MONTHLY CONTRACTOR FINANCIAL MANAGEMENT REPORT</t>
  </si>
  <si>
    <t>Form Approved</t>
  </si>
  <si>
    <t>O.M.B. No. 2700-0003</t>
  </si>
  <si>
    <t xml:space="preserve">     NATIONAL AERONAUTICS AND SPACE ADMINISTRATION</t>
  </si>
  <si>
    <r>
      <t>NASA FORM 533M</t>
    </r>
    <r>
      <rPr>
        <sz val="12"/>
        <rFont val="Arial"/>
        <family val="2"/>
      </rPr>
      <t xml:space="preserve">   AUG96  PREVIOUS EDITIONS ARE OBSOLETE.</t>
    </r>
  </si>
  <si>
    <t>Cost Plus Fixed Fee</t>
  </si>
  <si>
    <t>Spacecraft Subsystem</t>
  </si>
  <si>
    <t>Dollars in Thousands</t>
  </si>
  <si>
    <t>Hours in Thousands</t>
  </si>
  <si>
    <t>Inv. No. 82335</t>
  </si>
  <si>
    <t>(Mod 5)</t>
  </si>
  <si>
    <t>REC'D: $4,289</t>
  </si>
  <si>
    <t xml:space="preserve"> (5/20/91)</t>
  </si>
  <si>
    <t>959000     Mod 5</t>
  </si>
  <si>
    <t>Baseline Plan Identification (Col 7b &amp; 7d): Revision No.   ___1__________________________________  , Dated  ____2/15/91_____________</t>
  </si>
  <si>
    <t>TOTAL DIRECT LABOR DOLLARS</t>
  </si>
  <si>
    <t>TOTAL DIRECT LABOR HOURS</t>
  </si>
  <si>
    <t xml:space="preserve">     ENGINEERING DIRECT LABOR DOLLARS</t>
  </si>
  <si>
    <t xml:space="preserve">     MANUFACTURING  DIRECT LABOR DOLLARS</t>
  </si>
  <si>
    <t xml:space="preserve">    MANUFACTURING  DIRECT LABOR HOURS</t>
  </si>
  <si>
    <t xml:space="preserve">    ENGINEERING DIRECT LABOR HOURS</t>
  </si>
  <si>
    <t xml:space="preserve">     ENGINEERING OVERHEAD</t>
  </si>
  <si>
    <t xml:space="preserve">     MANUFACTURING  OVERHEAD</t>
  </si>
  <si>
    <t>TOTAL OVERHEAD</t>
  </si>
  <si>
    <t>MATERIALS</t>
  </si>
  <si>
    <t>SUBCONTRACTS</t>
  </si>
  <si>
    <t>OTHER DIRECT COSTS</t>
  </si>
  <si>
    <t>TOTAL PRODUCTION COSTS</t>
  </si>
  <si>
    <t xml:space="preserve">     G&amp;A</t>
  </si>
  <si>
    <t>TOTAL COST</t>
  </si>
  <si>
    <t xml:space="preserve">     FEE</t>
  </si>
  <si>
    <t>TOTAL COST PLUS FEE</t>
  </si>
  <si>
    <t>QUARTERLY CONTRACTOR FINANCIAL MANAGEMENT REPORT</t>
  </si>
  <si>
    <t>2. REPORT FOR QUARTER BEGINNING</t>
  </si>
  <si>
    <t>THROUGH</t>
  </si>
  <si>
    <t xml:space="preserve"> </t>
  </si>
  <si>
    <t>CURRENT</t>
  </si>
  <si>
    <t>MONTH</t>
  </si>
  <si>
    <t>TO DATE</t>
  </si>
  <si>
    <t>b. TOTAL PYTS. REC'D</t>
  </si>
  <si>
    <t>e.</t>
  </si>
  <si>
    <t>f.</t>
  </si>
  <si>
    <t>g.</t>
  </si>
  <si>
    <t>h.</t>
  </si>
  <si>
    <t>i.</t>
  </si>
  <si>
    <t>j.</t>
  </si>
  <si>
    <t>QUARTER</t>
  </si>
  <si>
    <t>FY</t>
  </si>
  <si>
    <t>NEXT</t>
  </si>
  <si>
    <t>TOTAL TO</t>
  </si>
  <si>
    <t>COMPLETE</t>
  </si>
  <si>
    <t>JUL</t>
  </si>
  <si>
    <t>AUG</t>
  </si>
  <si>
    <t>SEP</t>
  </si>
  <si>
    <t>O-N-D</t>
  </si>
  <si>
    <t>J-F-M</t>
  </si>
  <si>
    <t>A-M-J</t>
  </si>
  <si>
    <t>J-A-S</t>
  </si>
  <si>
    <r>
      <t>NASA FORM 533Q</t>
    </r>
    <r>
      <rPr>
        <sz val="12"/>
        <rFont val="Arial"/>
        <family val="2"/>
      </rPr>
      <t xml:space="preserve">   AUG96  PREVIOUS EDITIONS ARE OBSOLETE.</t>
    </r>
  </si>
  <si>
    <t>OF FY</t>
  </si>
  <si>
    <t>BALANCE</t>
  </si>
  <si>
    <t>11. UN-</t>
  </si>
  <si>
    <t>FILLED</t>
  </si>
  <si>
    <t>OUT-</t>
  </si>
  <si>
    <t>STANDING</t>
  </si>
  <si>
    <t>10. EST</t>
  </si>
  <si>
    <t>COMPL</t>
  </si>
  <si>
    <t>2/28/92</t>
  </si>
  <si>
    <t>BAL</t>
  </si>
  <si>
    <t>CONTR</t>
  </si>
  <si>
    <t>CUM ACT</t>
  </si>
  <si>
    <t>PRIOR</t>
  </si>
  <si>
    <t>EST</t>
  </si>
  <si>
    <t>CUM</t>
  </si>
  <si>
    <t>NATIONAL AERONAUTICS AND SPACE ADMINISTRATION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</si>
</sst>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_(&quot;$&quot;* #,##0.0_);_(&quot;$&quot;* \(#,##0.0\);_(&quot;$&quot;* &quot;-&quot;?_);_(@_)"/>
    <numFmt numFmtId="166" formatCode="&quot;$&quot;#,##0.0"/>
    <numFmt numFmtId="167" formatCode="&quot;$&quot;#,##0"/>
    <numFmt numFmtId="168" formatCode="0.0"/>
    <numFmt numFmtId="169" formatCode="#,##0.0"/>
  </numFmts>
  <fonts count="9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5" fontId="0" fillId="0" borderId="10" xfId="0" applyNumberFormat="1" applyBorder="1" applyAlignment="1">
      <alignment horizontal="center"/>
    </xf>
    <xf numFmtId="166" fontId="0" fillId="0" borderId="11" xfId="0" applyNumberForma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0" xfId="0" applyFont="1" applyAlignment="1">
      <alignment/>
    </xf>
    <xf numFmtId="167" fontId="3" fillId="0" borderId="22" xfId="0" applyNumberFormat="1" applyFont="1" applyBorder="1" applyAlignment="1">
      <alignment/>
    </xf>
    <xf numFmtId="167" fontId="4" fillId="0" borderId="22" xfId="0" applyNumberFormat="1" applyFont="1" applyBorder="1" applyAlignment="1">
      <alignment/>
    </xf>
    <xf numFmtId="168" fontId="3" fillId="0" borderId="22" xfId="0" applyNumberFormat="1" applyFont="1" applyBorder="1" applyAlignment="1">
      <alignment/>
    </xf>
    <xf numFmtId="17" fontId="0" fillId="0" borderId="10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5" xfId="0" applyBorder="1" applyAlignment="1">
      <alignment horizontal="center"/>
    </xf>
    <xf numFmtId="6" fontId="0" fillId="0" borderId="6" xfId="0" applyNumberFormat="1" applyBorder="1" applyAlignment="1">
      <alignment/>
    </xf>
    <xf numFmtId="5" fontId="0" fillId="0" borderId="4" xfId="0" applyNumberFormat="1" applyBorder="1" applyAlignment="1">
      <alignment/>
    </xf>
    <xf numFmtId="167" fontId="0" fillId="0" borderId="4" xfId="0" applyNumberFormat="1" applyBorder="1" applyAlignment="1">
      <alignment/>
    </xf>
    <xf numFmtId="6" fontId="0" fillId="0" borderId="11" xfId="0" applyNumberFormat="1" applyBorder="1" applyAlignment="1">
      <alignment/>
    </xf>
    <xf numFmtId="14" fontId="6" fillId="0" borderId="0" xfId="0" applyNumberFormat="1" applyFont="1" applyBorder="1" applyAlignment="1">
      <alignment horizontal="center"/>
    </xf>
    <xf numFmtId="169" fontId="3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/>
    </xf>
    <xf numFmtId="17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3" xfId="0" applyBorder="1" applyAlignment="1">
      <alignment/>
    </xf>
    <xf numFmtId="15" fontId="0" fillId="0" borderId="5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168" fontId="7" fillId="0" borderId="22" xfId="0" applyNumberFormat="1" applyFont="1" applyBorder="1" applyAlignment="1">
      <alignment/>
    </xf>
    <xf numFmtId="0" fontId="7" fillId="0" borderId="22" xfId="0" applyFont="1" applyBorder="1" applyAlignment="1">
      <alignment/>
    </xf>
    <xf numFmtId="169" fontId="7" fillId="0" borderId="22" xfId="0" applyNumberFormat="1" applyFont="1" applyBorder="1" applyAlignment="1">
      <alignment/>
    </xf>
    <xf numFmtId="0" fontId="8" fillId="0" borderId="22" xfId="0" applyFont="1" applyBorder="1" applyAlignment="1">
      <alignment/>
    </xf>
    <xf numFmtId="167" fontId="7" fillId="0" borderId="22" xfId="0" applyNumberFormat="1" applyFont="1" applyBorder="1" applyAlignment="1">
      <alignment/>
    </xf>
    <xf numFmtId="167" fontId="8" fillId="0" borderId="22" xfId="0" applyNumberFormat="1" applyFont="1" applyBorder="1" applyAlignment="1">
      <alignment/>
    </xf>
    <xf numFmtId="14" fontId="8" fillId="0" borderId="22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5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7" fontId="0" fillId="0" borderId="4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6" fontId="0" fillId="0" borderId="4" xfId="0" applyNumberFormat="1" applyFont="1" applyBorder="1" applyAlignment="1">
      <alignment horizontal="center"/>
    </xf>
    <xf numFmtId="6" fontId="0" fillId="0" borderId="5" xfId="0" applyNumberFormat="1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6" fontId="0" fillId="0" borderId="6" xfId="0" applyNumberFormat="1" applyBorder="1" applyAlignment="1">
      <alignment horizontal="center"/>
    </xf>
    <xf numFmtId="6" fontId="0" fillId="0" borderId="8" xfId="0" applyNumberFormat="1" applyBorder="1" applyAlignment="1">
      <alignment horizontal="center"/>
    </xf>
    <xf numFmtId="0" fontId="1" fillId="0" borderId="4" xfId="0" applyFont="1" applyBorder="1" applyAlignment="1">
      <alignment horizontal="center"/>
    </xf>
    <xf numFmtId="5" fontId="0" fillId="0" borderId="4" xfId="0" applyNumberForma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5" fontId="0" fillId="0" borderId="5" xfId="0" applyNumberFormat="1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4"/>
  <sheetViews>
    <sheetView tabSelected="1" zoomScale="75" zoomScaleNormal="75" workbookViewId="0" topLeftCell="A2">
      <selection activeCell="M38" sqref="M38"/>
    </sheetView>
  </sheetViews>
  <sheetFormatPr defaultColWidth="9.140625" defaultRowHeight="12.75"/>
  <cols>
    <col min="1" max="1" width="2.7109375" style="0" customWidth="1"/>
    <col min="2" max="2" width="14.7109375" style="0" customWidth="1"/>
    <col min="6" max="16" width="12.7109375" style="0" customWidth="1"/>
    <col min="17" max="17" width="2.7109375" style="0" customWidth="1"/>
  </cols>
  <sheetData>
    <row r="1" ht="13.5" thickBot="1"/>
    <row r="2" spans="2:16" ht="12.75">
      <c r="B2" s="24"/>
      <c r="C2" s="25"/>
      <c r="D2" s="25"/>
      <c r="E2" s="25"/>
      <c r="F2" s="25"/>
      <c r="G2" s="25"/>
      <c r="H2" s="25"/>
      <c r="I2" s="25"/>
      <c r="J2" s="25"/>
      <c r="K2" s="25"/>
      <c r="L2" s="24"/>
      <c r="M2" s="26"/>
      <c r="N2" s="22" t="s">
        <v>39</v>
      </c>
      <c r="O2" s="2"/>
      <c r="P2" s="3"/>
    </row>
    <row r="3" spans="2:16" ht="18">
      <c r="B3" s="27"/>
      <c r="C3" s="32" t="s">
        <v>49</v>
      </c>
      <c r="E3" s="5"/>
      <c r="F3" s="5"/>
      <c r="G3" s="5"/>
      <c r="H3" s="5"/>
      <c r="I3" s="5"/>
      <c r="J3" s="5"/>
      <c r="K3" s="5"/>
      <c r="L3" s="78" t="s">
        <v>47</v>
      </c>
      <c r="M3" s="79"/>
      <c r="N3" s="7" t="s">
        <v>38</v>
      </c>
      <c r="O3" s="5"/>
      <c r="P3" s="6"/>
    </row>
    <row r="4" spans="2:16" ht="18">
      <c r="B4" s="27"/>
      <c r="C4" s="28" t="s">
        <v>46</v>
      </c>
      <c r="E4" s="5"/>
      <c r="F4" s="5"/>
      <c r="G4" s="5"/>
      <c r="H4" s="5"/>
      <c r="I4" s="5"/>
      <c r="J4" s="5"/>
      <c r="K4" s="5"/>
      <c r="L4" s="78" t="s">
        <v>48</v>
      </c>
      <c r="M4" s="79"/>
      <c r="N4" s="80">
        <v>33389</v>
      </c>
      <c r="O4" s="81"/>
      <c r="P4" s="82"/>
    </row>
    <row r="5" spans="2:16" ht="13.5" thickBot="1">
      <c r="B5" s="29"/>
      <c r="C5" s="30"/>
      <c r="D5" s="30"/>
      <c r="E5" s="30"/>
      <c r="F5" s="30"/>
      <c r="G5" s="30"/>
      <c r="H5" s="30"/>
      <c r="I5" s="30"/>
      <c r="J5" s="30"/>
      <c r="K5" s="30"/>
      <c r="L5" s="29"/>
      <c r="M5" s="31"/>
      <c r="N5" s="9"/>
      <c r="O5" s="9"/>
      <c r="P5" s="10"/>
    </row>
    <row r="6" spans="2:16" ht="12.75">
      <c r="B6" s="23" t="s">
        <v>25</v>
      </c>
      <c r="C6" s="5" t="s">
        <v>40</v>
      </c>
      <c r="D6" s="5"/>
      <c r="E6" s="5"/>
      <c r="F6" s="5"/>
      <c r="G6" s="5"/>
      <c r="H6" s="6"/>
      <c r="I6" s="23" t="s">
        <v>24</v>
      </c>
      <c r="J6" s="5" t="s">
        <v>43</v>
      </c>
      <c r="K6" s="5"/>
      <c r="L6" s="5"/>
      <c r="M6" s="6"/>
      <c r="N6" s="84" t="s">
        <v>30</v>
      </c>
      <c r="O6" s="85"/>
      <c r="P6" s="86"/>
    </row>
    <row r="7" spans="2:16" ht="12.75">
      <c r="B7" s="4"/>
      <c r="C7" s="5" t="s">
        <v>41</v>
      </c>
      <c r="D7" s="5"/>
      <c r="E7" s="5"/>
      <c r="F7" s="5"/>
      <c r="G7" s="5"/>
      <c r="H7" s="6"/>
      <c r="I7" s="4"/>
      <c r="J7" s="5" t="s">
        <v>44</v>
      </c>
      <c r="K7" s="5"/>
      <c r="L7" s="5"/>
      <c r="M7" s="6"/>
      <c r="N7" s="19" t="s">
        <v>31</v>
      </c>
      <c r="O7" s="3"/>
      <c r="P7" s="20" t="s">
        <v>32</v>
      </c>
    </row>
    <row r="8" spans="2:16" ht="12.75">
      <c r="B8" s="8"/>
      <c r="C8" s="9" t="s">
        <v>42</v>
      </c>
      <c r="D8" s="9"/>
      <c r="E8" s="9"/>
      <c r="F8" s="9"/>
      <c r="G8" s="9"/>
      <c r="H8" s="10"/>
      <c r="I8" s="8"/>
      <c r="J8" s="9" t="s">
        <v>45</v>
      </c>
      <c r="K8" s="9"/>
      <c r="L8" s="9"/>
      <c r="M8" s="10"/>
      <c r="N8" s="51">
        <v>10500</v>
      </c>
      <c r="O8" s="10"/>
      <c r="P8" s="54">
        <v>840</v>
      </c>
    </row>
    <row r="9" spans="2:16" ht="12.75">
      <c r="B9" s="11"/>
      <c r="C9" s="19" t="s">
        <v>26</v>
      </c>
      <c r="D9" s="2"/>
      <c r="E9" s="2"/>
      <c r="F9" s="2"/>
      <c r="G9" s="2"/>
      <c r="H9" s="3"/>
      <c r="I9" s="19" t="s">
        <v>23</v>
      </c>
      <c r="J9" s="2"/>
      <c r="K9" s="2"/>
      <c r="L9" s="2"/>
      <c r="M9" s="3"/>
      <c r="N9" s="19" t="s">
        <v>33</v>
      </c>
      <c r="O9" s="2"/>
      <c r="P9" s="3"/>
    </row>
    <row r="10" spans="2:16" ht="12.75">
      <c r="B10" s="12" t="s">
        <v>28</v>
      </c>
      <c r="C10" s="4"/>
      <c r="D10" s="5" t="s">
        <v>51</v>
      </c>
      <c r="E10" s="5"/>
      <c r="F10" s="5"/>
      <c r="G10" s="5"/>
      <c r="H10" s="6"/>
      <c r="I10" s="4"/>
      <c r="J10" s="5" t="s">
        <v>59</v>
      </c>
      <c r="K10" s="5"/>
      <c r="L10" s="5"/>
      <c r="M10" s="6"/>
      <c r="N10" s="52">
        <v>6300</v>
      </c>
      <c r="O10" s="5" t="s">
        <v>56</v>
      </c>
      <c r="P10" s="6"/>
    </row>
    <row r="11" spans="2:16" ht="12.75">
      <c r="B11" s="12" t="s">
        <v>29</v>
      </c>
      <c r="C11" s="8"/>
      <c r="D11" s="9"/>
      <c r="E11" s="9"/>
      <c r="F11" s="9"/>
      <c r="G11" s="9"/>
      <c r="H11" s="10"/>
      <c r="I11" s="8"/>
      <c r="J11" s="9"/>
      <c r="K11" s="9"/>
      <c r="L11" s="9"/>
      <c r="M11" s="10"/>
      <c r="N11" s="8"/>
      <c r="O11" s="9"/>
      <c r="P11" s="10"/>
    </row>
    <row r="12" spans="2:16" ht="12.75">
      <c r="B12" s="12" t="s">
        <v>4</v>
      </c>
      <c r="C12" s="19" t="s">
        <v>27</v>
      </c>
      <c r="D12" s="2"/>
      <c r="E12" s="2"/>
      <c r="F12" s="2"/>
      <c r="G12" s="2"/>
      <c r="H12" s="3"/>
      <c r="I12" s="19" t="s">
        <v>22</v>
      </c>
      <c r="J12" s="2"/>
      <c r="K12" s="2"/>
      <c r="L12" s="3"/>
      <c r="M12" s="20" t="s">
        <v>36</v>
      </c>
      <c r="N12" s="84" t="s">
        <v>34</v>
      </c>
      <c r="O12" s="85"/>
      <c r="P12" s="86"/>
    </row>
    <row r="13" spans="2:16" ht="12.75">
      <c r="B13" s="17"/>
      <c r="C13" s="4"/>
      <c r="D13" s="5"/>
      <c r="E13" s="5"/>
      <c r="F13" s="5"/>
      <c r="G13" s="5"/>
      <c r="H13" s="6"/>
      <c r="I13" s="4"/>
      <c r="J13" s="5"/>
      <c r="K13" s="5"/>
      <c r="L13" s="6"/>
      <c r="M13" s="17"/>
      <c r="N13" s="19" t="s">
        <v>35</v>
      </c>
      <c r="O13" s="3"/>
      <c r="P13" s="20" t="s">
        <v>37</v>
      </c>
    </row>
    <row r="14" spans="2:16" ht="12.75">
      <c r="B14" s="17"/>
      <c r="C14" s="4"/>
      <c r="D14" s="5" t="s">
        <v>52</v>
      </c>
      <c r="E14" s="5"/>
      <c r="F14" s="5"/>
      <c r="G14" s="5"/>
      <c r="H14" s="6"/>
      <c r="I14" s="4"/>
      <c r="J14" s="5"/>
      <c r="K14" s="5"/>
      <c r="L14" s="6"/>
      <c r="M14" s="34">
        <v>33402</v>
      </c>
      <c r="N14" s="53">
        <v>4953</v>
      </c>
      <c r="O14" s="6"/>
      <c r="P14" s="21" t="s">
        <v>57</v>
      </c>
    </row>
    <row r="15" spans="2:16" ht="12.75">
      <c r="B15" s="18"/>
      <c r="C15" s="8"/>
      <c r="D15" s="9"/>
      <c r="E15" s="9"/>
      <c r="F15" s="9"/>
      <c r="G15" s="9"/>
      <c r="H15" s="10"/>
      <c r="I15" s="8"/>
      <c r="J15" s="9"/>
      <c r="K15" s="9"/>
      <c r="L15" s="10"/>
      <c r="M15" s="18"/>
      <c r="N15" s="8" t="s">
        <v>55</v>
      </c>
      <c r="O15" s="10"/>
      <c r="P15" s="35" t="s">
        <v>58</v>
      </c>
    </row>
    <row r="16" spans="2:16" ht="12.75">
      <c r="B16" s="1"/>
      <c r="C16" s="2"/>
      <c r="D16" s="2"/>
      <c r="E16" s="2"/>
      <c r="F16" s="3"/>
      <c r="G16" s="84" t="s">
        <v>20</v>
      </c>
      <c r="H16" s="85"/>
      <c r="I16" s="85"/>
      <c r="J16" s="86"/>
      <c r="K16" s="84" t="s">
        <v>21</v>
      </c>
      <c r="L16" s="85"/>
      <c r="M16" s="86"/>
      <c r="N16" s="87" t="s">
        <v>15</v>
      </c>
      <c r="O16" s="88"/>
      <c r="P16" s="16"/>
    </row>
    <row r="17" spans="2:16" ht="12.75">
      <c r="B17" s="4"/>
      <c r="C17" s="5"/>
      <c r="D17" s="5"/>
      <c r="E17" s="5"/>
      <c r="F17" s="6"/>
      <c r="G17" s="84" t="s">
        <v>18</v>
      </c>
      <c r="H17" s="86"/>
      <c r="I17" s="84" t="s">
        <v>19</v>
      </c>
      <c r="J17" s="86"/>
      <c r="K17" s="89" t="s">
        <v>17</v>
      </c>
      <c r="L17" s="90"/>
      <c r="M17" s="11"/>
      <c r="N17" s="89" t="s">
        <v>16</v>
      </c>
      <c r="O17" s="90"/>
      <c r="P17" s="12" t="s">
        <v>14</v>
      </c>
    </row>
    <row r="18" spans="2:16" ht="12.75">
      <c r="B18" s="4"/>
      <c r="C18" s="7" t="s">
        <v>0</v>
      </c>
      <c r="D18" s="5"/>
      <c r="E18" s="5"/>
      <c r="F18" s="6"/>
      <c r="G18" s="11"/>
      <c r="H18" s="11"/>
      <c r="I18" s="11"/>
      <c r="J18" s="11"/>
      <c r="K18" s="11"/>
      <c r="L18" s="11"/>
      <c r="M18" s="12" t="s">
        <v>3</v>
      </c>
      <c r="N18" s="15" t="s">
        <v>5</v>
      </c>
      <c r="O18" s="15" t="s">
        <v>4</v>
      </c>
      <c r="P18" s="12" t="s">
        <v>8</v>
      </c>
    </row>
    <row r="19" spans="2:16" ht="12.75">
      <c r="B19" s="4"/>
      <c r="C19" s="5"/>
      <c r="D19" s="5"/>
      <c r="E19" s="5"/>
      <c r="F19" s="6"/>
      <c r="G19" s="12" t="s">
        <v>1</v>
      </c>
      <c r="H19" s="12" t="s">
        <v>2</v>
      </c>
      <c r="I19" s="12" t="s">
        <v>1</v>
      </c>
      <c r="J19" s="12" t="s">
        <v>2</v>
      </c>
      <c r="K19" s="48">
        <v>33390</v>
      </c>
      <c r="L19" s="48">
        <v>33420</v>
      </c>
      <c r="M19" s="12" t="s">
        <v>4</v>
      </c>
      <c r="N19" s="12" t="s">
        <v>6</v>
      </c>
      <c r="O19" s="12" t="s">
        <v>7</v>
      </c>
      <c r="P19" s="12" t="s">
        <v>9</v>
      </c>
    </row>
    <row r="20" spans="2:16" ht="6" customHeight="1">
      <c r="B20" s="4"/>
      <c r="C20" s="5"/>
      <c r="D20" s="5"/>
      <c r="E20" s="5"/>
      <c r="F20" s="6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2:16" ht="12.75">
      <c r="B21" s="8"/>
      <c r="C21" s="5"/>
      <c r="D21" s="5"/>
      <c r="E21" s="5"/>
      <c r="F21" s="10"/>
      <c r="G21" s="14" t="s">
        <v>10</v>
      </c>
      <c r="H21" s="14" t="s">
        <v>11</v>
      </c>
      <c r="I21" s="14" t="s">
        <v>12</v>
      </c>
      <c r="J21" s="14" t="s">
        <v>13</v>
      </c>
      <c r="K21" s="14" t="s">
        <v>10</v>
      </c>
      <c r="L21" s="14" t="s">
        <v>11</v>
      </c>
      <c r="M21" s="14" t="s">
        <v>12</v>
      </c>
      <c r="N21" s="14" t="s">
        <v>10</v>
      </c>
      <c r="O21" s="14" t="s">
        <v>11</v>
      </c>
      <c r="P21" s="14"/>
    </row>
    <row r="22" spans="2:16" ht="19.5" customHeight="1">
      <c r="B22" s="36" t="s">
        <v>66</v>
      </c>
      <c r="C22" s="37"/>
      <c r="D22" s="37"/>
      <c r="E22" s="37"/>
      <c r="F22" s="38"/>
      <c r="G22" s="47">
        <v>7.7</v>
      </c>
      <c r="H22" s="47">
        <v>6.8</v>
      </c>
      <c r="I22" s="47">
        <v>61.6</v>
      </c>
      <c r="J22" s="47">
        <v>64</v>
      </c>
      <c r="K22" s="47">
        <v>7.5</v>
      </c>
      <c r="L22" s="47">
        <v>7.2</v>
      </c>
      <c r="M22" s="47">
        <v>49.1</v>
      </c>
      <c r="N22" s="47">
        <f>+I22+K22+L22+M22</f>
        <v>125.4</v>
      </c>
      <c r="O22" s="47">
        <v>125.4</v>
      </c>
      <c r="P22" s="39"/>
    </row>
    <row r="23" spans="2:16" ht="19.5" customHeight="1">
      <c r="B23" s="36" t="s">
        <v>65</v>
      </c>
      <c r="C23" s="37"/>
      <c r="D23" s="37"/>
      <c r="E23" s="37"/>
      <c r="F23" s="38"/>
      <c r="G23" s="47">
        <v>0.3</v>
      </c>
      <c r="H23" s="47">
        <v>0.8</v>
      </c>
      <c r="I23" s="47">
        <v>1.9</v>
      </c>
      <c r="J23" s="47">
        <v>5</v>
      </c>
      <c r="K23" s="47">
        <v>0.8</v>
      </c>
      <c r="L23" s="47">
        <v>1.2</v>
      </c>
      <c r="M23" s="47">
        <v>16.1</v>
      </c>
      <c r="N23" s="47">
        <f>+I23+K23+L23+M23</f>
        <v>20</v>
      </c>
      <c r="O23" s="47">
        <v>20</v>
      </c>
      <c r="P23" s="39"/>
    </row>
    <row r="24" spans="2:16" s="44" customFormat="1" ht="19.5" customHeight="1">
      <c r="B24" s="36" t="s">
        <v>62</v>
      </c>
      <c r="C24" s="37"/>
      <c r="D24" s="37"/>
      <c r="E24" s="37"/>
      <c r="F24" s="38"/>
      <c r="G24" s="56">
        <f>SUM(G22:G23)</f>
        <v>8</v>
      </c>
      <c r="H24" s="56">
        <f aca="true" t="shared" si="0" ref="H24:O24">SUM(H22:H23)</f>
        <v>7.6</v>
      </c>
      <c r="I24" s="56">
        <f t="shared" si="0"/>
        <v>63.5</v>
      </c>
      <c r="J24" s="56">
        <f t="shared" si="0"/>
        <v>69</v>
      </c>
      <c r="K24" s="56">
        <f t="shared" si="0"/>
        <v>8.3</v>
      </c>
      <c r="L24" s="56">
        <f t="shared" si="0"/>
        <v>8.4</v>
      </c>
      <c r="M24" s="56">
        <f t="shared" si="0"/>
        <v>65.2</v>
      </c>
      <c r="N24" s="56">
        <f t="shared" si="0"/>
        <v>145.4</v>
      </c>
      <c r="O24" s="56">
        <f t="shared" si="0"/>
        <v>145.4</v>
      </c>
      <c r="P24" s="43"/>
    </row>
    <row r="25" spans="2:16" s="44" customFormat="1" ht="9.75" customHeight="1">
      <c r="B25" s="36"/>
      <c r="C25" s="37"/>
      <c r="D25" s="37"/>
      <c r="E25" s="37"/>
      <c r="F25" s="38"/>
      <c r="G25" s="45"/>
      <c r="H25" s="45"/>
      <c r="I25" s="45"/>
      <c r="J25" s="45"/>
      <c r="K25" s="45"/>
      <c r="L25" s="45"/>
      <c r="M25" s="45"/>
      <c r="N25" s="45"/>
      <c r="O25" s="45"/>
      <c r="P25" s="43"/>
    </row>
    <row r="26" spans="2:16" s="44" customFormat="1" ht="19.5" customHeight="1">
      <c r="B26" s="36" t="s">
        <v>63</v>
      </c>
      <c r="C26" s="37"/>
      <c r="D26" s="37"/>
      <c r="E26" s="37"/>
      <c r="F26" s="38"/>
      <c r="G26" s="45">
        <v>175</v>
      </c>
      <c r="H26" s="45">
        <v>149</v>
      </c>
      <c r="I26" s="45">
        <v>1417</v>
      </c>
      <c r="J26" s="45">
        <v>1402</v>
      </c>
      <c r="K26" s="45">
        <v>173</v>
      </c>
      <c r="L26" s="45">
        <v>166</v>
      </c>
      <c r="M26" s="45">
        <v>1129</v>
      </c>
      <c r="N26" s="45">
        <f>+I26+K26+L26+M26</f>
        <v>2885</v>
      </c>
      <c r="O26" s="45">
        <v>2748</v>
      </c>
      <c r="P26" s="43"/>
    </row>
    <row r="27" spans="2:16" s="44" customFormat="1" ht="19.5" customHeight="1">
      <c r="B27" s="36" t="s">
        <v>64</v>
      </c>
      <c r="C27" s="37"/>
      <c r="D27" s="37"/>
      <c r="E27" s="37"/>
      <c r="F27" s="38"/>
      <c r="G27" s="45">
        <v>4</v>
      </c>
      <c r="H27" s="45">
        <v>11</v>
      </c>
      <c r="I27" s="45">
        <v>25</v>
      </c>
      <c r="J27" s="45">
        <v>69</v>
      </c>
      <c r="K27" s="45">
        <v>11</v>
      </c>
      <c r="L27" s="45">
        <v>16</v>
      </c>
      <c r="M27" s="45">
        <v>212</v>
      </c>
      <c r="N27" s="45">
        <f>+I27+K27+L27+M27</f>
        <v>264</v>
      </c>
      <c r="O27" s="45">
        <v>276</v>
      </c>
      <c r="P27" s="43"/>
    </row>
    <row r="28" spans="2:16" s="44" customFormat="1" ht="19.5" customHeight="1">
      <c r="B28" s="36" t="s">
        <v>61</v>
      </c>
      <c r="C28" s="37"/>
      <c r="D28" s="37"/>
      <c r="E28" s="37"/>
      <c r="F28" s="38"/>
      <c r="G28" s="45">
        <f aca="true" t="shared" si="1" ref="G28:O28">SUM(G26:G27)</f>
        <v>179</v>
      </c>
      <c r="H28" s="45">
        <f t="shared" si="1"/>
        <v>160</v>
      </c>
      <c r="I28" s="45">
        <f t="shared" si="1"/>
        <v>1442</v>
      </c>
      <c r="J28" s="45">
        <f t="shared" si="1"/>
        <v>1471</v>
      </c>
      <c r="K28" s="45">
        <f t="shared" si="1"/>
        <v>184</v>
      </c>
      <c r="L28" s="45">
        <f t="shared" si="1"/>
        <v>182</v>
      </c>
      <c r="M28" s="45">
        <f t="shared" si="1"/>
        <v>1341</v>
      </c>
      <c r="N28" s="45">
        <f t="shared" si="1"/>
        <v>3149</v>
      </c>
      <c r="O28" s="45">
        <f t="shared" si="1"/>
        <v>3024</v>
      </c>
      <c r="P28" s="43"/>
    </row>
    <row r="29" spans="2:16" s="44" customFormat="1" ht="9.75" customHeight="1">
      <c r="B29" s="36"/>
      <c r="C29" s="37"/>
      <c r="D29" s="37"/>
      <c r="E29" s="37"/>
      <c r="F29" s="38"/>
      <c r="G29" s="45"/>
      <c r="H29" s="45"/>
      <c r="I29" s="45"/>
      <c r="J29" s="45"/>
      <c r="K29" s="45"/>
      <c r="L29" s="45"/>
      <c r="M29" s="45"/>
      <c r="N29" s="45"/>
      <c r="O29" s="45"/>
      <c r="P29" s="43"/>
    </row>
    <row r="30" spans="2:16" s="44" customFormat="1" ht="19.5" customHeight="1">
      <c r="B30" s="36" t="s">
        <v>67</v>
      </c>
      <c r="C30" s="37"/>
      <c r="D30" s="37"/>
      <c r="E30" s="37"/>
      <c r="F30" s="38"/>
      <c r="G30" s="45">
        <v>209</v>
      </c>
      <c r="H30" s="45">
        <v>178</v>
      </c>
      <c r="I30" s="45">
        <v>1715</v>
      </c>
      <c r="J30" s="45">
        <v>1675</v>
      </c>
      <c r="K30" s="45">
        <v>209</v>
      </c>
      <c r="L30" s="45">
        <v>201</v>
      </c>
      <c r="M30" s="45">
        <v>1366</v>
      </c>
      <c r="N30" s="45">
        <f>+I30+K30+L30+M30</f>
        <v>3491</v>
      </c>
      <c r="O30" s="45">
        <v>3300</v>
      </c>
      <c r="P30" s="43"/>
    </row>
    <row r="31" spans="2:16" s="44" customFormat="1" ht="19.5" customHeight="1">
      <c r="B31" s="36" t="s">
        <v>68</v>
      </c>
      <c r="C31" s="37"/>
      <c r="D31" s="37"/>
      <c r="E31" s="37"/>
      <c r="F31" s="38"/>
      <c r="G31" s="45">
        <v>14</v>
      </c>
      <c r="H31" s="45">
        <v>39</v>
      </c>
      <c r="I31" s="45">
        <v>89</v>
      </c>
      <c r="J31" s="45">
        <v>244</v>
      </c>
      <c r="K31" s="45">
        <v>39</v>
      </c>
      <c r="L31" s="45">
        <v>57</v>
      </c>
      <c r="M31" s="45">
        <v>755</v>
      </c>
      <c r="N31" s="45">
        <f>+I31+K31+L31+M31</f>
        <v>940</v>
      </c>
      <c r="O31" s="45">
        <v>976</v>
      </c>
      <c r="P31" s="43"/>
    </row>
    <row r="32" spans="2:16" s="44" customFormat="1" ht="19.5" customHeight="1">
      <c r="B32" s="36" t="s">
        <v>69</v>
      </c>
      <c r="C32" s="37"/>
      <c r="D32" s="37"/>
      <c r="E32" s="37"/>
      <c r="F32" s="38"/>
      <c r="G32" s="45">
        <f aca="true" t="shared" si="2" ref="G32:O32">SUM(G30:G31)</f>
        <v>223</v>
      </c>
      <c r="H32" s="45">
        <f t="shared" si="2"/>
        <v>217</v>
      </c>
      <c r="I32" s="45">
        <f t="shared" si="2"/>
        <v>1804</v>
      </c>
      <c r="J32" s="45">
        <f t="shared" si="2"/>
        <v>1919</v>
      </c>
      <c r="K32" s="45">
        <f t="shared" si="2"/>
        <v>248</v>
      </c>
      <c r="L32" s="45">
        <f t="shared" si="2"/>
        <v>258</v>
      </c>
      <c r="M32" s="45">
        <f t="shared" si="2"/>
        <v>2121</v>
      </c>
      <c r="N32" s="45">
        <f t="shared" si="2"/>
        <v>4431</v>
      </c>
      <c r="O32" s="45">
        <f t="shared" si="2"/>
        <v>4276</v>
      </c>
      <c r="P32" s="43"/>
    </row>
    <row r="33" spans="2:16" s="44" customFormat="1" ht="9.75" customHeight="1">
      <c r="B33" s="36"/>
      <c r="C33" s="37"/>
      <c r="D33" s="37"/>
      <c r="E33" s="37"/>
      <c r="F33" s="38"/>
      <c r="G33" s="45"/>
      <c r="H33" s="45"/>
      <c r="I33" s="45"/>
      <c r="J33" s="45"/>
      <c r="K33" s="45"/>
      <c r="L33" s="45"/>
      <c r="M33" s="45"/>
      <c r="N33" s="45"/>
      <c r="O33" s="45"/>
      <c r="P33" s="43"/>
    </row>
    <row r="34" spans="2:16" ht="19.5" customHeight="1">
      <c r="B34" s="36" t="s">
        <v>70</v>
      </c>
      <c r="C34" s="37"/>
      <c r="D34" s="37"/>
      <c r="E34" s="37"/>
      <c r="F34" s="38"/>
      <c r="G34" s="45">
        <v>60</v>
      </c>
      <c r="H34" s="45">
        <v>20</v>
      </c>
      <c r="I34" s="45">
        <v>759</v>
      </c>
      <c r="J34" s="45">
        <v>549</v>
      </c>
      <c r="K34" s="45">
        <v>123</v>
      </c>
      <c r="L34" s="45">
        <v>90</v>
      </c>
      <c r="M34" s="45">
        <v>251</v>
      </c>
      <c r="N34" s="45">
        <f>+I34+K34+L34+M34</f>
        <v>1223</v>
      </c>
      <c r="O34" s="45">
        <v>843</v>
      </c>
      <c r="P34" s="45">
        <v>322</v>
      </c>
    </row>
    <row r="35" spans="2:16" ht="19.5" customHeight="1">
      <c r="B35" s="36" t="s">
        <v>71</v>
      </c>
      <c r="C35" s="37"/>
      <c r="D35" s="37"/>
      <c r="E35" s="37"/>
      <c r="F35" s="38"/>
      <c r="G35" s="45">
        <v>28</v>
      </c>
      <c r="H35" s="45">
        <v>30</v>
      </c>
      <c r="I35" s="45">
        <v>400</v>
      </c>
      <c r="J35" s="45">
        <v>420</v>
      </c>
      <c r="K35" s="45">
        <v>100</v>
      </c>
      <c r="L35" s="45">
        <v>100</v>
      </c>
      <c r="M35" s="45"/>
      <c r="N35" s="45">
        <f>+I35+K35+L35+M35</f>
        <v>600</v>
      </c>
      <c r="O35" s="45">
        <v>600</v>
      </c>
      <c r="P35" s="45">
        <v>100</v>
      </c>
    </row>
    <row r="36" spans="2:16" s="44" customFormat="1" ht="19.5" customHeight="1">
      <c r="B36" s="36" t="s">
        <v>72</v>
      </c>
      <c r="C36" s="37"/>
      <c r="D36" s="37"/>
      <c r="E36" s="37"/>
      <c r="F36" s="38"/>
      <c r="G36" s="45">
        <v>17</v>
      </c>
      <c r="H36" s="45">
        <v>12</v>
      </c>
      <c r="I36" s="45">
        <v>225</v>
      </c>
      <c r="J36" s="45">
        <v>182</v>
      </c>
      <c r="K36" s="45">
        <v>20</v>
      </c>
      <c r="L36" s="45">
        <v>20</v>
      </c>
      <c r="M36" s="45">
        <v>213</v>
      </c>
      <c r="N36" s="45">
        <f>+I36+K36+L36+M36</f>
        <v>478</v>
      </c>
      <c r="O36" s="45">
        <v>387</v>
      </c>
      <c r="P36" s="39"/>
    </row>
    <row r="37" spans="2:16" s="44" customFormat="1" ht="19.5" customHeight="1">
      <c r="B37" s="36"/>
      <c r="C37" s="37"/>
      <c r="D37" s="37"/>
      <c r="E37" s="37"/>
      <c r="F37" s="38"/>
      <c r="G37" s="39"/>
      <c r="H37" s="39"/>
      <c r="I37" s="39"/>
      <c r="J37" s="39"/>
      <c r="K37" s="39"/>
      <c r="L37" s="39"/>
      <c r="M37" s="39"/>
      <c r="N37" s="39"/>
      <c r="O37" s="39"/>
      <c r="P37" s="39"/>
    </row>
    <row r="38" spans="2:16" s="44" customFormat="1" ht="19.5" customHeight="1">
      <c r="B38" s="40" t="s">
        <v>73</v>
      </c>
      <c r="C38" s="41"/>
      <c r="D38" s="41"/>
      <c r="E38" s="41"/>
      <c r="F38" s="42"/>
      <c r="G38" s="46">
        <f>+G28+G32+G34+G35+G36</f>
        <v>507</v>
      </c>
      <c r="H38" s="46">
        <f aca="true" t="shared" si="3" ref="H38:O38">+H28+H32+H34+H35+H36</f>
        <v>439</v>
      </c>
      <c r="I38" s="46">
        <f t="shared" si="3"/>
        <v>4630</v>
      </c>
      <c r="J38" s="46">
        <f t="shared" si="3"/>
        <v>4541</v>
      </c>
      <c r="K38" s="46">
        <f t="shared" si="3"/>
        <v>675</v>
      </c>
      <c r="L38" s="46">
        <f t="shared" si="3"/>
        <v>650</v>
      </c>
      <c r="M38" s="46">
        <f t="shared" si="3"/>
        <v>3926</v>
      </c>
      <c r="N38" s="46">
        <f t="shared" si="3"/>
        <v>9881</v>
      </c>
      <c r="O38" s="46">
        <f t="shared" si="3"/>
        <v>9130</v>
      </c>
      <c r="P38" s="43"/>
    </row>
    <row r="39" spans="2:16" ht="19.5" customHeight="1">
      <c r="B39" s="36" t="s">
        <v>74</v>
      </c>
      <c r="C39" s="37"/>
      <c r="D39" s="37"/>
      <c r="E39" s="37"/>
      <c r="F39" s="38"/>
      <c r="G39" s="45">
        <v>76</v>
      </c>
      <c r="H39" s="45">
        <v>66</v>
      </c>
      <c r="I39" s="45">
        <v>694</v>
      </c>
      <c r="J39" s="45">
        <v>681</v>
      </c>
      <c r="K39" s="45">
        <v>101</v>
      </c>
      <c r="L39" s="45">
        <v>97</v>
      </c>
      <c r="M39" s="45">
        <v>588</v>
      </c>
      <c r="N39" s="45">
        <f>+I39+K39+L39+M39</f>
        <v>1480</v>
      </c>
      <c r="O39" s="45">
        <v>1370</v>
      </c>
      <c r="P39" s="39"/>
    </row>
    <row r="40" spans="2:16" s="44" customFormat="1" ht="19.5" customHeight="1">
      <c r="B40" s="40" t="s">
        <v>75</v>
      </c>
      <c r="C40" s="41"/>
      <c r="D40" s="41"/>
      <c r="E40" s="41"/>
      <c r="F40" s="42"/>
      <c r="G40" s="46">
        <f>SUM(G38:G39)</f>
        <v>583</v>
      </c>
      <c r="H40" s="46">
        <f aca="true" t="shared" si="4" ref="H40:O40">SUM(H38:H39)</f>
        <v>505</v>
      </c>
      <c r="I40" s="46">
        <f t="shared" si="4"/>
        <v>5324</v>
      </c>
      <c r="J40" s="46">
        <f t="shared" si="4"/>
        <v>5222</v>
      </c>
      <c r="K40" s="46">
        <f t="shared" si="4"/>
        <v>776</v>
      </c>
      <c r="L40" s="46">
        <f t="shared" si="4"/>
        <v>747</v>
      </c>
      <c r="M40" s="46">
        <f t="shared" si="4"/>
        <v>4514</v>
      </c>
      <c r="N40" s="46">
        <f t="shared" si="4"/>
        <v>11361</v>
      </c>
      <c r="O40" s="46">
        <f t="shared" si="4"/>
        <v>10500</v>
      </c>
      <c r="P40" s="43"/>
    </row>
    <row r="41" spans="2:16" s="44" customFormat="1" ht="19.5" customHeight="1">
      <c r="B41" s="36" t="s">
        <v>76</v>
      </c>
      <c r="C41" s="37"/>
      <c r="D41" s="37"/>
      <c r="E41" s="37"/>
      <c r="F41" s="38"/>
      <c r="G41" s="45">
        <v>47</v>
      </c>
      <c r="H41" s="45">
        <v>40</v>
      </c>
      <c r="I41" s="45">
        <v>426</v>
      </c>
      <c r="J41" s="45">
        <v>418</v>
      </c>
      <c r="K41" s="45">
        <v>53</v>
      </c>
      <c r="L41" s="45">
        <v>51</v>
      </c>
      <c r="M41" s="45">
        <v>310</v>
      </c>
      <c r="N41" s="45">
        <f>+I41+K41+L41+M41</f>
        <v>840</v>
      </c>
      <c r="O41" s="45">
        <v>840</v>
      </c>
      <c r="P41" s="43"/>
    </row>
    <row r="42" spans="2:16" s="44" customFormat="1" ht="19.5" customHeight="1">
      <c r="B42" s="40" t="s">
        <v>77</v>
      </c>
      <c r="C42" s="41"/>
      <c r="D42" s="41"/>
      <c r="E42" s="41"/>
      <c r="F42" s="42"/>
      <c r="G42" s="46">
        <f aca="true" t="shared" si="5" ref="G42:O42">SUM(G40:G41)</f>
        <v>630</v>
      </c>
      <c r="H42" s="46">
        <f t="shared" si="5"/>
        <v>545</v>
      </c>
      <c r="I42" s="46">
        <f t="shared" si="5"/>
        <v>5750</v>
      </c>
      <c r="J42" s="46">
        <f t="shared" si="5"/>
        <v>5640</v>
      </c>
      <c r="K42" s="46">
        <f t="shared" si="5"/>
        <v>829</v>
      </c>
      <c r="L42" s="46">
        <f t="shared" si="5"/>
        <v>798</v>
      </c>
      <c r="M42" s="46">
        <f t="shared" si="5"/>
        <v>4824</v>
      </c>
      <c r="N42" s="46">
        <f t="shared" si="5"/>
        <v>12201</v>
      </c>
      <c r="O42" s="46">
        <f t="shared" si="5"/>
        <v>11340</v>
      </c>
      <c r="P42" s="43"/>
    </row>
    <row r="43" spans="2:16" s="44" customFormat="1" ht="19.5" customHeight="1">
      <c r="B43" s="40"/>
      <c r="C43" s="41"/>
      <c r="D43" s="41"/>
      <c r="E43" s="41"/>
      <c r="F43" s="42"/>
      <c r="G43" s="46"/>
      <c r="H43" s="46"/>
      <c r="I43" s="46"/>
      <c r="J43" s="46"/>
      <c r="K43" s="46"/>
      <c r="L43" s="46"/>
      <c r="M43" s="46"/>
      <c r="N43" s="46"/>
      <c r="O43" s="46"/>
      <c r="P43" s="43"/>
    </row>
    <row r="44" spans="2:16" ht="24.75" customHeight="1">
      <c r="B44" s="4"/>
      <c r="C44" s="5" t="s">
        <v>60</v>
      </c>
      <c r="D44" s="5"/>
      <c r="E44" s="5"/>
      <c r="F44" s="5"/>
      <c r="G44" s="5"/>
      <c r="H44" s="5"/>
      <c r="I44" s="5"/>
      <c r="J44" s="5"/>
      <c r="K44" s="55"/>
      <c r="L44" s="5"/>
      <c r="M44" s="5"/>
      <c r="N44" s="5"/>
      <c r="O44" s="5"/>
      <c r="P44" s="6"/>
    </row>
    <row r="45" spans="2:16" ht="12.75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/>
    </row>
    <row r="46" spans="2:10" ht="15.75">
      <c r="B46" s="33" t="s">
        <v>50</v>
      </c>
      <c r="I46" s="83" t="s">
        <v>53</v>
      </c>
      <c r="J46" s="83"/>
    </row>
    <row r="47" spans="9:10" ht="12.75">
      <c r="I47" s="77" t="s">
        <v>54</v>
      </c>
      <c r="J47" s="77"/>
    </row>
    <row r="54" ht="12.75">
      <c r="K54" s="5"/>
    </row>
  </sheetData>
  <mergeCells count="14">
    <mergeCell ref="G17:H17"/>
    <mergeCell ref="I17:J17"/>
    <mergeCell ref="K17:L17"/>
    <mergeCell ref="N17:O17"/>
    <mergeCell ref="I47:J47"/>
    <mergeCell ref="L3:M3"/>
    <mergeCell ref="L4:M4"/>
    <mergeCell ref="N4:P4"/>
    <mergeCell ref="I46:J46"/>
    <mergeCell ref="N6:P6"/>
    <mergeCell ref="N12:P12"/>
    <mergeCell ref="G16:J16"/>
    <mergeCell ref="K16:M16"/>
    <mergeCell ref="N16:O16"/>
  </mergeCells>
  <printOptions horizontalCentered="1" verticalCentered="1"/>
  <pageMargins left="0.25" right="0.25" top="0.5" bottom="0.5" header="0" footer="0"/>
  <pageSetup horizontalDpi="300" verticalDpi="3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54"/>
  <sheetViews>
    <sheetView zoomScale="75" zoomScaleNormal="75" workbookViewId="0" topLeftCell="A1">
      <selection activeCell="T38" sqref="T38"/>
    </sheetView>
  </sheetViews>
  <sheetFormatPr defaultColWidth="9.140625" defaultRowHeight="12.75"/>
  <cols>
    <col min="1" max="1" width="2.7109375" style="0" customWidth="1"/>
    <col min="2" max="2" width="14.7109375" style="0" customWidth="1"/>
    <col min="6" max="8" width="10.7109375" style="0" customWidth="1"/>
    <col min="9" max="11" width="8.7109375" style="0" customWidth="1"/>
    <col min="12" max="12" width="10.7109375" style="0" customWidth="1"/>
    <col min="13" max="13" width="8.7109375" style="0" customWidth="1"/>
    <col min="14" max="17" width="7.7109375" style="0" customWidth="1"/>
    <col min="18" max="18" width="9.7109375" style="0" customWidth="1"/>
    <col min="19" max="20" width="12.7109375" style="0" customWidth="1"/>
    <col min="21" max="21" width="8.7109375" style="0" customWidth="1"/>
    <col min="22" max="22" width="9.28125" style="0" customWidth="1"/>
    <col min="23" max="23" width="2.7109375" style="0" customWidth="1"/>
  </cols>
  <sheetData>
    <row r="1" ht="13.5" thickBot="1"/>
    <row r="2" spans="2:22" ht="12.75">
      <c r="B2" s="24"/>
      <c r="C2" s="25"/>
      <c r="D2" s="25"/>
      <c r="E2" s="25"/>
      <c r="F2" s="25"/>
      <c r="G2" s="25"/>
      <c r="H2" s="25"/>
      <c r="I2" s="25"/>
      <c r="J2" s="26"/>
      <c r="K2" s="24"/>
      <c r="L2" s="25"/>
      <c r="M2" s="25"/>
      <c r="N2" s="25"/>
      <c r="O2" s="25"/>
      <c r="P2" s="25"/>
      <c r="Q2" s="25"/>
      <c r="R2" s="26"/>
      <c r="S2" s="61" t="s">
        <v>79</v>
      </c>
      <c r="T2" s="25"/>
      <c r="U2" s="25"/>
      <c r="V2" s="26"/>
    </row>
    <row r="3" spans="2:22" ht="18">
      <c r="B3" s="91" t="s">
        <v>120</v>
      </c>
      <c r="C3" s="92"/>
      <c r="D3" s="92"/>
      <c r="E3" s="92"/>
      <c r="F3" s="92"/>
      <c r="G3" s="92"/>
      <c r="H3" s="92"/>
      <c r="I3" s="92"/>
      <c r="J3" s="93"/>
      <c r="K3" s="78" t="s">
        <v>47</v>
      </c>
      <c r="L3" s="81"/>
      <c r="M3" s="81"/>
      <c r="N3" s="81"/>
      <c r="O3" s="81"/>
      <c r="P3" s="81"/>
      <c r="Q3" s="81"/>
      <c r="R3" s="79"/>
      <c r="S3" s="62"/>
      <c r="T3" s="5"/>
      <c r="U3" s="5"/>
      <c r="V3" s="63"/>
    </row>
    <row r="4" spans="2:22" ht="18">
      <c r="B4" s="91" t="s">
        <v>78</v>
      </c>
      <c r="C4" s="92"/>
      <c r="D4" s="92"/>
      <c r="E4" s="92"/>
      <c r="F4" s="92"/>
      <c r="G4" s="92"/>
      <c r="H4" s="92"/>
      <c r="I4" s="92"/>
      <c r="J4" s="93"/>
      <c r="K4" s="78" t="s">
        <v>48</v>
      </c>
      <c r="L4" s="81"/>
      <c r="M4" s="81"/>
      <c r="N4" s="81"/>
      <c r="O4" s="81"/>
      <c r="P4" s="81"/>
      <c r="Q4" s="81"/>
      <c r="R4" s="79"/>
      <c r="S4" s="80">
        <v>33420</v>
      </c>
      <c r="T4" s="81"/>
      <c r="U4" s="81"/>
      <c r="V4" s="79"/>
    </row>
    <row r="5" spans="2:22" ht="13.5" thickBot="1">
      <c r="B5" s="29"/>
      <c r="C5" s="30"/>
      <c r="D5" s="30"/>
      <c r="E5" s="30"/>
      <c r="F5" s="30"/>
      <c r="G5" s="30"/>
      <c r="H5" s="30"/>
      <c r="I5" s="30"/>
      <c r="J5" s="31"/>
      <c r="K5" s="29"/>
      <c r="L5" s="30"/>
      <c r="M5" s="30"/>
      <c r="N5" s="30"/>
      <c r="O5" s="30"/>
      <c r="P5" s="30"/>
      <c r="Q5" s="30"/>
      <c r="R5" s="31"/>
      <c r="S5" s="29"/>
      <c r="T5" s="30"/>
      <c r="U5" s="30"/>
      <c r="V5" s="31"/>
    </row>
    <row r="6" spans="2:22" ht="12.75">
      <c r="B6" s="23" t="s">
        <v>25</v>
      </c>
      <c r="C6" s="5" t="s">
        <v>40</v>
      </c>
      <c r="D6" s="5"/>
      <c r="E6" s="5"/>
      <c r="F6" s="5"/>
      <c r="G6" s="6"/>
      <c r="H6" s="23" t="s">
        <v>24</v>
      </c>
      <c r="I6" s="5" t="s">
        <v>43</v>
      </c>
      <c r="J6" s="5"/>
      <c r="K6" s="5"/>
      <c r="L6" s="5"/>
      <c r="M6" s="5"/>
      <c r="N6" s="5"/>
      <c r="O6" s="5"/>
      <c r="P6" s="5"/>
      <c r="Q6" s="5"/>
      <c r="R6" s="6" t="s">
        <v>81</v>
      </c>
      <c r="S6" s="89" t="s">
        <v>30</v>
      </c>
      <c r="T6" s="94"/>
      <c r="U6" s="94"/>
      <c r="V6" s="90"/>
    </row>
    <row r="7" spans="2:22" ht="12.75">
      <c r="B7" s="4"/>
      <c r="C7" s="5" t="s">
        <v>41</v>
      </c>
      <c r="D7" s="5"/>
      <c r="E7" s="5"/>
      <c r="F7" s="5"/>
      <c r="G7" s="6"/>
      <c r="H7" s="4"/>
      <c r="I7" s="5" t="s">
        <v>44</v>
      </c>
      <c r="J7" s="5"/>
      <c r="K7" s="5"/>
      <c r="L7" s="5"/>
      <c r="M7" s="5"/>
      <c r="N7" s="5"/>
      <c r="O7" s="5"/>
      <c r="P7" s="5"/>
      <c r="Q7" s="5"/>
      <c r="R7" s="6"/>
      <c r="S7" s="87" t="s">
        <v>31</v>
      </c>
      <c r="T7" s="88"/>
      <c r="U7" s="87" t="s">
        <v>32</v>
      </c>
      <c r="V7" s="88"/>
    </row>
    <row r="8" spans="2:22" ht="12.75">
      <c r="B8" s="8"/>
      <c r="C8" s="9" t="s">
        <v>42</v>
      </c>
      <c r="D8" s="9"/>
      <c r="E8" s="9"/>
      <c r="F8" s="9"/>
      <c r="G8" s="10"/>
      <c r="H8" s="8"/>
      <c r="I8" s="9" t="s">
        <v>45</v>
      </c>
      <c r="J8" s="9"/>
      <c r="K8" s="9"/>
      <c r="L8" s="9"/>
      <c r="M8" s="9"/>
      <c r="N8" s="9"/>
      <c r="O8" s="9"/>
      <c r="P8" s="9"/>
      <c r="Q8" s="9"/>
      <c r="R8" s="10"/>
      <c r="S8" s="104">
        <v>10500</v>
      </c>
      <c r="T8" s="105"/>
      <c r="U8" s="104">
        <v>840</v>
      </c>
      <c r="V8" s="105"/>
    </row>
    <row r="9" spans="2:22" ht="12.75">
      <c r="B9" s="11"/>
      <c r="C9" s="19" t="s">
        <v>26</v>
      </c>
      <c r="D9" s="2"/>
      <c r="E9" s="2"/>
      <c r="F9" s="2"/>
      <c r="G9" s="3"/>
      <c r="H9" s="19" t="s">
        <v>23</v>
      </c>
      <c r="I9" s="2"/>
      <c r="J9" s="2"/>
      <c r="K9" s="2"/>
      <c r="L9" s="2"/>
      <c r="M9" s="2"/>
      <c r="N9" s="2"/>
      <c r="O9" s="2"/>
      <c r="P9" s="2"/>
      <c r="Q9" s="2"/>
      <c r="R9" s="3"/>
      <c r="S9" s="106" t="s">
        <v>33</v>
      </c>
      <c r="T9" s="75"/>
      <c r="U9" s="75"/>
      <c r="V9" s="76"/>
    </row>
    <row r="10" spans="2:22" ht="12.75">
      <c r="B10" s="12" t="s">
        <v>28</v>
      </c>
      <c r="C10" s="4"/>
      <c r="D10" s="5" t="s">
        <v>51</v>
      </c>
      <c r="E10" s="5"/>
      <c r="F10" s="5"/>
      <c r="G10" s="6"/>
      <c r="H10" s="4"/>
      <c r="I10" s="5" t="s">
        <v>59</v>
      </c>
      <c r="J10" s="5"/>
      <c r="K10" s="5"/>
      <c r="L10" s="5"/>
      <c r="M10" s="5"/>
      <c r="N10" s="5"/>
      <c r="O10" s="5"/>
      <c r="P10" s="5"/>
      <c r="Q10" s="5"/>
      <c r="R10" s="6"/>
      <c r="S10" s="107">
        <v>6300</v>
      </c>
      <c r="T10" s="108"/>
      <c r="U10" s="108"/>
      <c r="V10" s="109"/>
    </row>
    <row r="11" spans="2:22" ht="12.75">
      <c r="B11" s="12" t="s">
        <v>29</v>
      </c>
      <c r="C11" s="8"/>
      <c r="D11" s="9"/>
      <c r="E11" s="9"/>
      <c r="F11" s="9"/>
      <c r="G11" s="10"/>
      <c r="H11" s="4"/>
      <c r="I11" s="5"/>
      <c r="J11" s="5"/>
      <c r="K11" s="5"/>
      <c r="L11" s="5"/>
      <c r="M11" s="5"/>
      <c r="N11" s="5"/>
      <c r="O11" s="5"/>
      <c r="P11" s="5"/>
      <c r="Q11" s="5"/>
      <c r="R11" s="6"/>
      <c r="S11" s="98" t="s">
        <v>56</v>
      </c>
      <c r="T11" s="110"/>
      <c r="U11" s="110"/>
      <c r="V11" s="99"/>
    </row>
    <row r="12" spans="2:22" ht="12.75">
      <c r="B12" s="12" t="s">
        <v>4</v>
      </c>
      <c r="C12" s="19" t="s">
        <v>27</v>
      </c>
      <c r="D12" s="2"/>
      <c r="E12" s="2"/>
      <c r="F12" s="2"/>
      <c r="G12" s="3"/>
      <c r="H12" s="19" t="s">
        <v>22</v>
      </c>
      <c r="I12" s="2"/>
      <c r="J12" s="2"/>
      <c r="K12" s="2"/>
      <c r="L12" s="2"/>
      <c r="M12" s="2"/>
      <c r="N12" s="2"/>
      <c r="O12" s="2"/>
      <c r="P12" s="2"/>
      <c r="Q12" s="2"/>
      <c r="R12" s="59" t="s">
        <v>36</v>
      </c>
      <c r="S12" s="84" t="s">
        <v>34</v>
      </c>
      <c r="T12" s="85"/>
      <c r="U12" s="85"/>
      <c r="V12" s="86"/>
    </row>
    <row r="13" spans="2:22" ht="12.75">
      <c r="B13" s="17"/>
      <c r="C13" s="4"/>
      <c r="D13" s="5"/>
      <c r="E13" s="5"/>
      <c r="F13" s="5"/>
      <c r="G13" s="6"/>
      <c r="H13" s="4"/>
      <c r="I13" s="5"/>
      <c r="J13" s="5"/>
      <c r="K13" s="5"/>
      <c r="L13" s="5"/>
      <c r="M13" s="5"/>
      <c r="N13" s="5"/>
      <c r="O13" s="5"/>
      <c r="P13" s="5"/>
      <c r="Q13" s="5"/>
      <c r="R13" s="6"/>
      <c r="S13" s="87" t="s">
        <v>35</v>
      </c>
      <c r="T13" s="88"/>
      <c r="U13" s="87" t="s">
        <v>85</v>
      </c>
      <c r="V13" s="88"/>
    </row>
    <row r="14" spans="2:22" ht="12.75">
      <c r="B14" s="17"/>
      <c r="C14" s="4"/>
      <c r="D14" s="5" t="s">
        <v>52</v>
      </c>
      <c r="E14" s="5"/>
      <c r="F14" s="5"/>
      <c r="G14" s="6"/>
      <c r="H14" s="4"/>
      <c r="I14" s="5"/>
      <c r="J14" s="5"/>
      <c r="K14" s="5"/>
      <c r="L14" s="5"/>
      <c r="M14" s="5"/>
      <c r="N14" s="5"/>
      <c r="O14" s="5"/>
      <c r="P14" s="5"/>
      <c r="Q14" s="5"/>
      <c r="R14" s="64">
        <v>33402</v>
      </c>
      <c r="S14" s="96">
        <v>4953</v>
      </c>
      <c r="T14" s="97"/>
      <c r="U14" s="100">
        <v>4289</v>
      </c>
      <c r="V14" s="101"/>
    </row>
    <row r="15" spans="2:22" ht="12.75">
      <c r="B15" s="18"/>
      <c r="C15" s="8"/>
      <c r="D15" s="9"/>
      <c r="E15" s="9"/>
      <c r="F15" s="9"/>
      <c r="G15" s="10"/>
      <c r="H15" s="8"/>
      <c r="I15" s="5"/>
      <c r="J15" s="5"/>
      <c r="K15" s="5"/>
      <c r="L15" s="5"/>
      <c r="M15" s="5"/>
      <c r="N15" s="5"/>
      <c r="O15" s="5"/>
      <c r="P15" s="5"/>
      <c r="Q15" s="5"/>
      <c r="R15" s="6"/>
      <c r="S15" s="98" t="s">
        <v>55</v>
      </c>
      <c r="T15" s="99"/>
      <c r="U15" s="102" t="s">
        <v>58</v>
      </c>
      <c r="V15" s="103"/>
    </row>
    <row r="16" spans="2:22" ht="12.75">
      <c r="B16" s="1"/>
      <c r="C16" s="2"/>
      <c r="D16" s="2"/>
      <c r="E16" s="2"/>
      <c r="F16" s="84" t="s">
        <v>20</v>
      </c>
      <c r="G16" s="85"/>
      <c r="H16" s="86"/>
      <c r="I16" s="49"/>
      <c r="J16" s="85" t="s">
        <v>21</v>
      </c>
      <c r="K16" s="85"/>
      <c r="L16" s="85"/>
      <c r="M16" s="85"/>
      <c r="N16" s="85"/>
      <c r="O16" s="85"/>
      <c r="P16" s="85"/>
      <c r="Q16" s="85"/>
      <c r="R16" s="86"/>
      <c r="S16" s="95" t="s">
        <v>15</v>
      </c>
      <c r="T16" s="88"/>
      <c r="U16" s="50"/>
      <c r="V16" s="57" t="s">
        <v>107</v>
      </c>
    </row>
    <row r="17" spans="2:22" ht="12.75">
      <c r="B17" s="4"/>
      <c r="C17" s="5"/>
      <c r="D17" s="5"/>
      <c r="E17" s="5"/>
      <c r="F17" s="15" t="s">
        <v>116</v>
      </c>
      <c r="G17" s="15"/>
      <c r="H17" s="15"/>
      <c r="I17" s="15" t="s">
        <v>83</v>
      </c>
      <c r="J17" s="15" t="s">
        <v>83</v>
      </c>
      <c r="K17" s="15" t="s">
        <v>83</v>
      </c>
      <c r="L17" s="15" t="s">
        <v>92</v>
      </c>
      <c r="M17" s="15" t="s">
        <v>92</v>
      </c>
      <c r="N17" s="15" t="s">
        <v>92</v>
      </c>
      <c r="O17" s="15" t="s">
        <v>106</v>
      </c>
      <c r="P17" s="15" t="s">
        <v>94</v>
      </c>
      <c r="Q17" s="15"/>
      <c r="R17" s="11"/>
      <c r="S17" s="89" t="s">
        <v>16</v>
      </c>
      <c r="T17" s="90"/>
      <c r="U17" s="58" t="s">
        <v>111</v>
      </c>
      <c r="V17" s="57" t="s">
        <v>108</v>
      </c>
    </row>
    <row r="18" spans="2:22" ht="12.75">
      <c r="B18" s="4"/>
      <c r="C18" s="7" t="s">
        <v>0</v>
      </c>
      <c r="D18" s="5"/>
      <c r="E18" s="5"/>
      <c r="F18" s="57" t="s">
        <v>80</v>
      </c>
      <c r="G18" s="57" t="s">
        <v>82</v>
      </c>
      <c r="H18" s="57" t="s">
        <v>119</v>
      </c>
      <c r="I18" s="65"/>
      <c r="J18" s="17"/>
      <c r="K18" s="17"/>
      <c r="L18" s="17"/>
      <c r="M18" s="17"/>
      <c r="N18" s="17"/>
      <c r="O18" s="57" t="s">
        <v>105</v>
      </c>
      <c r="P18" s="57" t="s">
        <v>93</v>
      </c>
      <c r="Q18" s="57" t="s">
        <v>114</v>
      </c>
      <c r="R18" s="12" t="s">
        <v>95</v>
      </c>
      <c r="S18" s="15" t="s">
        <v>5</v>
      </c>
      <c r="T18" s="15" t="s">
        <v>4</v>
      </c>
      <c r="U18" s="12" t="s">
        <v>112</v>
      </c>
      <c r="V18" s="57" t="s">
        <v>8</v>
      </c>
    </row>
    <row r="19" spans="2:22" ht="12.75" customHeight="1">
      <c r="B19" s="4"/>
      <c r="C19" s="5"/>
      <c r="D19" s="5"/>
      <c r="E19" s="5"/>
      <c r="F19" s="12" t="s">
        <v>117</v>
      </c>
      <c r="G19" s="57" t="s">
        <v>83</v>
      </c>
      <c r="H19" s="57" t="s">
        <v>118</v>
      </c>
      <c r="I19" s="12" t="s">
        <v>97</v>
      </c>
      <c r="J19" s="48" t="s">
        <v>98</v>
      </c>
      <c r="K19" s="48" t="s">
        <v>99</v>
      </c>
      <c r="L19" s="48" t="s">
        <v>100</v>
      </c>
      <c r="M19" s="48" t="s">
        <v>101</v>
      </c>
      <c r="N19" s="48" t="s">
        <v>102</v>
      </c>
      <c r="O19" s="60" t="s">
        <v>103</v>
      </c>
      <c r="P19" s="60"/>
      <c r="Q19" s="60" t="s">
        <v>29</v>
      </c>
      <c r="R19" s="12" t="s">
        <v>96</v>
      </c>
      <c r="S19" s="12" t="s">
        <v>6</v>
      </c>
      <c r="T19" s="12" t="s">
        <v>7</v>
      </c>
      <c r="U19" s="12" t="s">
        <v>36</v>
      </c>
      <c r="V19" s="57" t="s">
        <v>109</v>
      </c>
    </row>
    <row r="20" spans="2:22" ht="12.75" customHeight="1">
      <c r="B20" s="4"/>
      <c r="C20" s="5"/>
      <c r="D20" s="5"/>
      <c r="E20" s="5"/>
      <c r="F20" s="57" t="s">
        <v>83</v>
      </c>
      <c r="G20" s="57" t="s">
        <v>118</v>
      </c>
      <c r="H20" s="57" t="s">
        <v>84</v>
      </c>
      <c r="I20" s="13">
        <v>1991</v>
      </c>
      <c r="J20" s="13">
        <v>1991</v>
      </c>
      <c r="K20" s="13">
        <v>1991</v>
      </c>
      <c r="L20" s="13">
        <v>1991</v>
      </c>
      <c r="M20" s="13">
        <v>1992</v>
      </c>
      <c r="N20" s="13">
        <v>1992</v>
      </c>
      <c r="O20" s="13">
        <v>1992</v>
      </c>
      <c r="P20" s="13">
        <v>1993</v>
      </c>
      <c r="Q20" s="57" t="s">
        <v>115</v>
      </c>
      <c r="R20" s="13"/>
      <c r="S20" s="13"/>
      <c r="T20" s="13"/>
      <c r="U20" s="13"/>
      <c r="V20" s="57" t="s">
        <v>110</v>
      </c>
    </row>
    <row r="21" spans="2:22" ht="12.75">
      <c r="B21" s="8"/>
      <c r="C21" s="5"/>
      <c r="D21" s="5"/>
      <c r="E21" s="5"/>
      <c r="F21" s="14" t="s">
        <v>10</v>
      </c>
      <c r="G21" s="14" t="s">
        <v>11</v>
      </c>
      <c r="H21" s="14" t="s">
        <v>12</v>
      </c>
      <c r="I21" s="14" t="s">
        <v>10</v>
      </c>
      <c r="J21" s="14" t="s">
        <v>11</v>
      </c>
      <c r="K21" s="14" t="s">
        <v>12</v>
      </c>
      <c r="L21" s="14" t="s">
        <v>13</v>
      </c>
      <c r="M21" s="14" t="s">
        <v>86</v>
      </c>
      <c r="N21" s="14" t="s">
        <v>87</v>
      </c>
      <c r="O21" s="14" t="s">
        <v>88</v>
      </c>
      <c r="P21" s="14" t="s">
        <v>89</v>
      </c>
      <c r="Q21" s="14" t="s">
        <v>90</v>
      </c>
      <c r="R21" s="14" t="s">
        <v>91</v>
      </c>
      <c r="S21" s="14" t="s">
        <v>10</v>
      </c>
      <c r="T21" s="14" t="s">
        <v>11</v>
      </c>
      <c r="U21" s="14"/>
      <c r="V21" s="14"/>
    </row>
    <row r="22" spans="2:22" ht="19.5" customHeight="1">
      <c r="B22" s="66" t="s">
        <v>66</v>
      </c>
      <c r="C22" s="37"/>
      <c r="D22" s="37"/>
      <c r="E22" s="37"/>
      <c r="F22" s="68">
        <v>61.6</v>
      </c>
      <c r="G22" s="68">
        <v>7.5</v>
      </c>
      <c r="H22" s="68">
        <f>+F22+G22</f>
        <v>69.1</v>
      </c>
      <c r="I22" s="68">
        <v>7.2</v>
      </c>
      <c r="J22" s="68">
        <v>8</v>
      </c>
      <c r="K22" s="68">
        <v>7.8</v>
      </c>
      <c r="L22" s="68">
        <v>21</v>
      </c>
      <c r="M22" s="68">
        <v>12.3</v>
      </c>
      <c r="N22" s="68"/>
      <c r="O22" s="68"/>
      <c r="P22" s="68"/>
      <c r="Q22" s="68"/>
      <c r="R22" s="68">
        <f>SUM(I22:M22)</f>
        <v>56.3</v>
      </c>
      <c r="S22" s="68">
        <f>+H22+R22</f>
        <v>125.39999999999999</v>
      </c>
      <c r="T22" s="68">
        <v>125.4</v>
      </c>
      <c r="U22" s="69"/>
      <c r="V22" s="69"/>
    </row>
    <row r="23" spans="2:22" ht="19.5" customHeight="1">
      <c r="B23" s="66" t="s">
        <v>65</v>
      </c>
      <c r="C23" s="37"/>
      <c r="D23" s="37"/>
      <c r="E23" s="37"/>
      <c r="F23" s="68">
        <v>1.9</v>
      </c>
      <c r="G23" s="68">
        <v>0.8</v>
      </c>
      <c r="H23" s="68">
        <f>+F23+G23</f>
        <v>2.7</v>
      </c>
      <c r="I23" s="68">
        <v>1.2</v>
      </c>
      <c r="J23" s="68">
        <v>3.2</v>
      </c>
      <c r="K23" s="68">
        <v>3.8</v>
      </c>
      <c r="L23" s="68">
        <v>9.1</v>
      </c>
      <c r="M23" s="68"/>
      <c r="N23" s="68"/>
      <c r="O23" s="68"/>
      <c r="P23" s="68"/>
      <c r="Q23" s="68"/>
      <c r="R23" s="68">
        <f>SUM(I23:M23)</f>
        <v>17.299999999999997</v>
      </c>
      <c r="S23" s="68">
        <f>+H23+R23</f>
        <v>19.999999999999996</v>
      </c>
      <c r="T23" s="68">
        <v>20</v>
      </c>
      <c r="U23" s="69"/>
      <c r="V23" s="69"/>
    </row>
    <row r="24" spans="2:22" s="44" customFormat="1" ht="19.5" customHeight="1">
      <c r="B24" s="66" t="s">
        <v>62</v>
      </c>
      <c r="C24" s="37"/>
      <c r="D24" s="37"/>
      <c r="E24" s="37"/>
      <c r="F24" s="70">
        <f aca="true" t="shared" si="0" ref="F24:T24">SUM(F22:F23)</f>
        <v>63.5</v>
      </c>
      <c r="G24" s="70">
        <f t="shared" si="0"/>
        <v>8.3</v>
      </c>
      <c r="H24" s="70">
        <f t="shared" si="0"/>
        <v>71.8</v>
      </c>
      <c r="I24" s="70">
        <f t="shared" si="0"/>
        <v>8.4</v>
      </c>
      <c r="J24" s="70">
        <f t="shared" si="0"/>
        <v>11.2</v>
      </c>
      <c r="K24" s="70">
        <f t="shared" si="0"/>
        <v>11.6</v>
      </c>
      <c r="L24" s="70">
        <f>SUM(L22:L23)</f>
        <v>30.1</v>
      </c>
      <c r="M24" s="70">
        <f>SUM(M22:M23)</f>
        <v>12.3</v>
      </c>
      <c r="N24" s="70"/>
      <c r="O24" s="70"/>
      <c r="P24" s="70"/>
      <c r="Q24" s="70"/>
      <c r="R24" s="70">
        <f t="shared" si="0"/>
        <v>73.6</v>
      </c>
      <c r="S24" s="70">
        <f t="shared" si="0"/>
        <v>145.39999999999998</v>
      </c>
      <c r="T24" s="70">
        <f t="shared" si="0"/>
        <v>145.4</v>
      </c>
      <c r="U24" s="71"/>
      <c r="V24" s="71"/>
    </row>
    <row r="25" spans="2:22" s="44" customFormat="1" ht="9.75" customHeight="1">
      <c r="B25" s="66"/>
      <c r="C25" s="37"/>
      <c r="D25" s="37"/>
      <c r="E25" s="37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1"/>
      <c r="V25" s="71"/>
    </row>
    <row r="26" spans="2:22" s="44" customFormat="1" ht="19.5" customHeight="1">
      <c r="B26" s="66" t="s">
        <v>63</v>
      </c>
      <c r="C26" s="37"/>
      <c r="D26" s="37"/>
      <c r="E26" s="37"/>
      <c r="F26" s="72">
        <v>1417</v>
      </c>
      <c r="G26" s="72">
        <v>173</v>
      </c>
      <c r="H26" s="72">
        <f>+F26+G26</f>
        <v>1590</v>
      </c>
      <c r="I26" s="72">
        <v>166</v>
      </c>
      <c r="J26" s="72">
        <v>184</v>
      </c>
      <c r="K26" s="72">
        <v>179</v>
      </c>
      <c r="L26" s="72">
        <v>483</v>
      </c>
      <c r="M26" s="72">
        <v>283</v>
      </c>
      <c r="N26" s="72"/>
      <c r="O26" s="72"/>
      <c r="P26" s="72"/>
      <c r="Q26" s="72"/>
      <c r="R26" s="72">
        <f>SUM(I26:M26)</f>
        <v>1295</v>
      </c>
      <c r="S26" s="72">
        <f>+H26+R26</f>
        <v>2885</v>
      </c>
      <c r="T26" s="72">
        <v>2748</v>
      </c>
      <c r="U26" s="71"/>
      <c r="V26" s="71"/>
    </row>
    <row r="27" spans="2:22" s="44" customFormat="1" ht="19.5" customHeight="1">
      <c r="B27" s="66" t="s">
        <v>64</v>
      </c>
      <c r="C27" s="37"/>
      <c r="D27" s="37"/>
      <c r="E27" s="37"/>
      <c r="F27" s="72">
        <v>25</v>
      </c>
      <c r="G27" s="72">
        <v>11</v>
      </c>
      <c r="H27" s="72">
        <f>+F27+G27</f>
        <v>36</v>
      </c>
      <c r="I27" s="72">
        <v>16</v>
      </c>
      <c r="J27" s="72">
        <v>42</v>
      </c>
      <c r="K27" s="72">
        <v>50</v>
      </c>
      <c r="L27" s="72">
        <v>120</v>
      </c>
      <c r="M27" s="72"/>
      <c r="N27" s="72"/>
      <c r="O27" s="72"/>
      <c r="P27" s="72"/>
      <c r="Q27" s="72"/>
      <c r="R27" s="72">
        <f>SUM(I27:M27)</f>
        <v>228</v>
      </c>
      <c r="S27" s="72">
        <f>+H27+R27</f>
        <v>264</v>
      </c>
      <c r="T27" s="72">
        <v>276</v>
      </c>
      <c r="U27" s="71"/>
      <c r="V27" s="71"/>
    </row>
    <row r="28" spans="2:22" s="44" customFormat="1" ht="19.5" customHeight="1">
      <c r="B28" s="66" t="s">
        <v>61</v>
      </c>
      <c r="C28" s="37"/>
      <c r="D28" s="37"/>
      <c r="E28" s="37"/>
      <c r="F28" s="72">
        <f aca="true" t="shared" si="1" ref="F28:T28">SUM(F26:F27)</f>
        <v>1442</v>
      </c>
      <c r="G28" s="72">
        <f t="shared" si="1"/>
        <v>184</v>
      </c>
      <c r="H28" s="72">
        <f t="shared" si="1"/>
        <v>1626</v>
      </c>
      <c r="I28" s="72">
        <f t="shared" si="1"/>
        <v>182</v>
      </c>
      <c r="J28" s="72">
        <f t="shared" si="1"/>
        <v>226</v>
      </c>
      <c r="K28" s="72">
        <f t="shared" si="1"/>
        <v>229</v>
      </c>
      <c r="L28" s="72">
        <f>SUM(L26:L27)</f>
        <v>603</v>
      </c>
      <c r="M28" s="72">
        <f>SUM(M26:M27)</f>
        <v>283</v>
      </c>
      <c r="N28" s="72"/>
      <c r="O28" s="72"/>
      <c r="P28" s="72"/>
      <c r="Q28" s="72"/>
      <c r="R28" s="72">
        <f t="shared" si="1"/>
        <v>1523</v>
      </c>
      <c r="S28" s="72">
        <f t="shared" si="1"/>
        <v>3149</v>
      </c>
      <c r="T28" s="72">
        <f t="shared" si="1"/>
        <v>3024</v>
      </c>
      <c r="U28" s="71"/>
      <c r="V28" s="71"/>
    </row>
    <row r="29" spans="2:22" s="44" customFormat="1" ht="9.75" customHeight="1">
      <c r="B29" s="66"/>
      <c r="C29" s="37"/>
      <c r="D29" s="37"/>
      <c r="E29" s="37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1"/>
      <c r="V29" s="71"/>
    </row>
    <row r="30" spans="2:22" s="44" customFormat="1" ht="19.5" customHeight="1">
      <c r="B30" s="66" t="s">
        <v>67</v>
      </c>
      <c r="C30" s="37"/>
      <c r="D30" s="37"/>
      <c r="E30" s="37"/>
      <c r="F30" s="72">
        <v>1715</v>
      </c>
      <c r="G30" s="72">
        <v>209</v>
      </c>
      <c r="H30" s="72">
        <f>+F30+G30</f>
        <v>1924</v>
      </c>
      <c r="I30" s="72">
        <v>201</v>
      </c>
      <c r="J30" s="72">
        <v>223</v>
      </c>
      <c r="K30" s="72">
        <v>217</v>
      </c>
      <c r="L30" s="72">
        <v>584</v>
      </c>
      <c r="M30" s="72">
        <v>342</v>
      </c>
      <c r="N30" s="72"/>
      <c r="O30" s="72"/>
      <c r="P30" s="72"/>
      <c r="Q30" s="72"/>
      <c r="R30" s="72">
        <f>SUM(I30:M30)</f>
        <v>1567</v>
      </c>
      <c r="S30" s="72">
        <f>+H30+R30</f>
        <v>3491</v>
      </c>
      <c r="T30" s="72">
        <v>3300</v>
      </c>
      <c r="U30" s="71"/>
      <c r="V30" s="71"/>
    </row>
    <row r="31" spans="2:22" s="44" customFormat="1" ht="19.5" customHeight="1">
      <c r="B31" s="66" t="s">
        <v>68</v>
      </c>
      <c r="C31" s="37"/>
      <c r="D31" s="37"/>
      <c r="E31" s="37"/>
      <c r="F31" s="72">
        <v>89</v>
      </c>
      <c r="G31" s="72">
        <v>39</v>
      </c>
      <c r="H31" s="72">
        <f>+F31+G31</f>
        <v>128</v>
      </c>
      <c r="I31" s="72">
        <v>57</v>
      </c>
      <c r="J31" s="72">
        <v>150</v>
      </c>
      <c r="K31" s="72">
        <v>178</v>
      </c>
      <c r="L31" s="72">
        <v>427</v>
      </c>
      <c r="M31" s="72"/>
      <c r="N31" s="72"/>
      <c r="O31" s="72"/>
      <c r="P31" s="72"/>
      <c r="Q31" s="72"/>
      <c r="R31" s="72">
        <f>SUM(I31:M31)</f>
        <v>812</v>
      </c>
      <c r="S31" s="72">
        <f>+H31+R31</f>
        <v>940</v>
      </c>
      <c r="T31" s="72">
        <v>976</v>
      </c>
      <c r="U31" s="71"/>
      <c r="V31" s="71"/>
    </row>
    <row r="32" spans="2:22" s="44" customFormat="1" ht="19.5" customHeight="1">
      <c r="B32" s="66" t="s">
        <v>69</v>
      </c>
      <c r="C32" s="37"/>
      <c r="D32" s="37"/>
      <c r="E32" s="37"/>
      <c r="F32" s="72">
        <f aca="true" t="shared" si="2" ref="F32:T32">SUM(F30:F31)</f>
        <v>1804</v>
      </c>
      <c r="G32" s="72">
        <f t="shared" si="2"/>
        <v>248</v>
      </c>
      <c r="H32" s="72">
        <f t="shared" si="2"/>
        <v>2052</v>
      </c>
      <c r="I32" s="72">
        <f t="shared" si="2"/>
        <v>258</v>
      </c>
      <c r="J32" s="72">
        <f t="shared" si="2"/>
        <v>373</v>
      </c>
      <c r="K32" s="72">
        <f t="shared" si="2"/>
        <v>395</v>
      </c>
      <c r="L32" s="72">
        <f>SUM(L30:L31)</f>
        <v>1011</v>
      </c>
      <c r="M32" s="72">
        <f>SUM(M30:M31)</f>
        <v>342</v>
      </c>
      <c r="N32" s="72"/>
      <c r="O32" s="72"/>
      <c r="P32" s="72"/>
      <c r="Q32" s="72"/>
      <c r="R32" s="72">
        <f t="shared" si="2"/>
        <v>2379</v>
      </c>
      <c r="S32" s="72">
        <f t="shared" si="2"/>
        <v>4431</v>
      </c>
      <c r="T32" s="72">
        <f t="shared" si="2"/>
        <v>4276</v>
      </c>
      <c r="U32" s="71"/>
      <c r="V32" s="71"/>
    </row>
    <row r="33" spans="2:22" s="44" customFormat="1" ht="9.75" customHeight="1">
      <c r="B33" s="66"/>
      <c r="C33" s="37"/>
      <c r="D33" s="37"/>
      <c r="E33" s="37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1"/>
      <c r="V33" s="71"/>
    </row>
    <row r="34" spans="2:22" ht="19.5" customHeight="1">
      <c r="B34" s="66" t="s">
        <v>70</v>
      </c>
      <c r="C34" s="37"/>
      <c r="D34" s="37"/>
      <c r="E34" s="37"/>
      <c r="F34" s="72">
        <v>759</v>
      </c>
      <c r="G34" s="72">
        <v>123</v>
      </c>
      <c r="H34" s="72">
        <f>+F34+G34</f>
        <v>882</v>
      </c>
      <c r="I34" s="72">
        <v>90</v>
      </c>
      <c r="J34" s="72">
        <v>131</v>
      </c>
      <c r="K34" s="72">
        <v>120</v>
      </c>
      <c r="L34" s="72"/>
      <c r="M34" s="72"/>
      <c r="N34" s="72"/>
      <c r="O34" s="72"/>
      <c r="P34" s="72"/>
      <c r="Q34" s="72"/>
      <c r="R34" s="72">
        <f>SUM(I34:M34)</f>
        <v>341</v>
      </c>
      <c r="S34" s="72">
        <f>+H34+R34</f>
        <v>1223</v>
      </c>
      <c r="T34" s="72">
        <v>843</v>
      </c>
      <c r="U34" s="72"/>
      <c r="V34" s="72">
        <v>322</v>
      </c>
    </row>
    <row r="35" spans="2:22" ht="19.5" customHeight="1">
      <c r="B35" s="66" t="s">
        <v>71</v>
      </c>
      <c r="C35" s="37"/>
      <c r="D35" s="37"/>
      <c r="E35" s="37"/>
      <c r="F35" s="72">
        <v>400</v>
      </c>
      <c r="G35" s="72">
        <v>100</v>
      </c>
      <c r="H35" s="72">
        <f>+F35+G35</f>
        <v>500</v>
      </c>
      <c r="I35" s="72">
        <v>100</v>
      </c>
      <c r="J35" s="72"/>
      <c r="K35" s="72"/>
      <c r="L35" s="72"/>
      <c r="M35" s="72"/>
      <c r="N35" s="72"/>
      <c r="O35" s="72"/>
      <c r="P35" s="72"/>
      <c r="Q35" s="72"/>
      <c r="R35" s="72">
        <f>SUM(I35:M35)</f>
        <v>100</v>
      </c>
      <c r="S35" s="72">
        <f>+H35+R35</f>
        <v>600</v>
      </c>
      <c r="T35" s="72">
        <v>600</v>
      </c>
      <c r="U35" s="72"/>
      <c r="V35" s="72">
        <v>100</v>
      </c>
    </row>
    <row r="36" spans="2:22" s="44" customFormat="1" ht="19.5" customHeight="1">
      <c r="B36" s="66" t="s">
        <v>72</v>
      </c>
      <c r="C36" s="37"/>
      <c r="D36" s="37"/>
      <c r="E36" s="37"/>
      <c r="F36" s="72">
        <v>225</v>
      </c>
      <c r="G36" s="72">
        <v>20</v>
      </c>
      <c r="H36" s="72">
        <f>+F36+G36</f>
        <v>245</v>
      </c>
      <c r="I36" s="72">
        <v>20</v>
      </c>
      <c r="J36" s="72">
        <v>30</v>
      </c>
      <c r="K36" s="72">
        <v>30</v>
      </c>
      <c r="L36" s="72">
        <v>90</v>
      </c>
      <c r="M36" s="72">
        <v>63</v>
      </c>
      <c r="N36" s="72"/>
      <c r="O36" s="72"/>
      <c r="P36" s="72"/>
      <c r="Q36" s="72"/>
      <c r="R36" s="72">
        <f>SUM(I36:M36)</f>
        <v>233</v>
      </c>
      <c r="S36" s="72">
        <f>+H36+R36</f>
        <v>478</v>
      </c>
      <c r="T36" s="72">
        <v>387</v>
      </c>
      <c r="U36" s="69"/>
      <c r="V36" s="69"/>
    </row>
    <row r="37" spans="2:22" s="44" customFormat="1" ht="19.5" customHeight="1">
      <c r="B37" s="66"/>
      <c r="C37" s="37"/>
      <c r="D37" s="37"/>
      <c r="E37" s="37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2:22" s="44" customFormat="1" ht="19.5" customHeight="1">
      <c r="B38" s="67" t="s">
        <v>73</v>
      </c>
      <c r="C38" s="41"/>
      <c r="D38" s="41"/>
      <c r="E38" s="41"/>
      <c r="F38" s="73">
        <f>+F28+F32+F34+F35+F36</f>
        <v>4630</v>
      </c>
      <c r="G38" s="73">
        <f>+G28+G32+G34+G35+G36</f>
        <v>675</v>
      </c>
      <c r="H38" s="73">
        <f aca="true" t="shared" si="3" ref="H38:T38">+H28+H32+H34+H35+H36</f>
        <v>5305</v>
      </c>
      <c r="I38" s="73">
        <f t="shared" si="3"/>
        <v>650</v>
      </c>
      <c r="J38" s="73">
        <f t="shared" si="3"/>
        <v>760</v>
      </c>
      <c r="K38" s="73">
        <f t="shared" si="3"/>
        <v>774</v>
      </c>
      <c r="L38" s="73">
        <f t="shared" si="3"/>
        <v>1704</v>
      </c>
      <c r="M38" s="73">
        <f t="shared" si="3"/>
        <v>688</v>
      </c>
      <c r="N38" s="73"/>
      <c r="O38" s="73"/>
      <c r="P38" s="73"/>
      <c r="Q38" s="73"/>
      <c r="R38" s="73">
        <f t="shared" si="3"/>
        <v>4576</v>
      </c>
      <c r="S38" s="73">
        <f t="shared" si="3"/>
        <v>9881</v>
      </c>
      <c r="T38" s="73">
        <f t="shared" si="3"/>
        <v>9130</v>
      </c>
      <c r="U38" s="71"/>
      <c r="V38" s="71"/>
    </row>
    <row r="39" spans="2:22" ht="19.5" customHeight="1">
      <c r="B39" s="66" t="s">
        <v>74</v>
      </c>
      <c r="C39" s="37"/>
      <c r="D39" s="37"/>
      <c r="E39" s="37"/>
      <c r="F39" s="72">
        <v>694</v>
      </c>
      <c r="G39" s="72">
        <v>101</v>
      </c>
      <c r="H39" s="72">
        <f>+F39+G39</f>
        <v>795</v>
      </c>
      <c r="I39" s="72">
        <v>97</v>
      </c>
      <c r="J39" s="72">
        <v>114</v>
      </c>
      <c r="K39" s="72">
        <v>116</v>
      </c>
      <c r="L39" s="72">
        <v>255</v>
      </c>
      <c r="M39" s="72">
        <v>103</v>
      </c>
      <c r="N39" s="72"/>
      <c r="O39" s="72"/>
      <c r="P39" s="72"/>
      <c r="Q39" s="72"/>
      <c r="R39" s="72">
        <f>SUM(I39:M39)</f>
        <v>685</v>
      </c>
      <c r="S39" s="72">
        <f>+H39+R39</f>
        <v>1480</v>
      </c>
      <c r="T39" s="72">
        <v>1370</v>
      </c>
      <c r="U39" s="69"/>
      <c r="V39" s="69"/>
    </row>
    <row r="40" spans="2:22" s="44" customFormat="1" ht="19.5" customHeight="1">
      <c r="B40" s="67" t="s">
        <v>75</v>
      </c>
      <c r="C40" s="41"/>
      <c r="D40" s="41"/>
      <c r="E40" s="41"/>
      <c r="F40" s="73">
        <f aca="true" t="shared" si="4" ref="F40:T40">SUM(F38:F39)</f>
        <v>5324</v>
      </c>
      <c r="G40" s="73">
        <f t="shared" si="4"/>
        <v>776</v>
      </c>
      <c r="H40" s="73">
        <f t="shared" si="4"/>
        <v>6100</v>
      </c>
      <c r="I40" s="73">
        <f t="shared" si="4"/>
        <v>747</v>
      </c>
      <c r="J40" s="73">
        <f t="shared" si="4"/>
        <v>874</v>
      </c>
      <c r="K40" s="73">
        <f t="shared" si="4"/>
        <v>890</v>
      </c>
      <c r="L40" s="73">
        <f>SUM(L38:L39)</f>
        <v>1959</v>
      </c>
      <c r="M40" s="73">
        <f>SUM(M38:M39)</f>
        <v>791</v>
      </c>
      <c r="N40" s="73"/>
      <c r="O40" s="73"/>
      <c r="P40" s="73"/>
      <c r="Q40" s="73"/>
      <c r="R40" s="73">
        <f t="shared" si="4"/>
        <v>5261</v>
      </c>
      <c r="S40" s="73">
        <f t="shared" si="4"/>
        <v>11361</v>
      </c>
      <c r="T40" s="73">
        <f t="shared" si="4"/>
        <v>10500</v>
      </c>
      <c r="U40" s="74" t="s">
        <v>113</v>
      </c>
      <c r="V40" s="71"/>
    </row>
    <row r="41" spans="2:22" s="44" customFormat="1" ht="19.5" customHeight="1">
      <c r="B41" s="66" t="s">
        <v>76</v>
      </c>
      <c r="C41" s="37"/>
      <c r="D41" s="37"/>
      <c r="E41" s="37"/>
      <c r="F41" s="72">
        <v>426</v>
      </c>
      <c r="G41" s="72">
        <v>53</v>
      </c>
      <c r="H41" s="72">
        <f>+F41+G41</f>
        <v>479</v>
      </c>
      <c r="I41" s="72">
        <v>51</v>
      </c>
      <c r="J41" s="72">
        <v>60</v>
      </c>
      <c r="K41" s="72">
        <v>61</v>
      </c>
      <c r="L41" s="72">
        <v>135</v>
      </c>
      <c r="M41" s="72">
        <v>54</v>
      </c>
      <c r="N41" s="72"/>
      <c r="O41" s="72"/>
      <c r="P41" s="72"/>
      <c r="Q41" s="72"/>
      <c r="R41" s="72">
        <f>SUM(I41:M41)</f>
        <v>361</v>
      </c>
      <c r="S41" s="72">
        <f>+H41+R41</f>
        <v>840</v>
      </c>
      <c r="T41" s="72">
        <v>840</v>
      </c>
      <c r="U41" s="71"/>
      <c r="V41" s="71"/>
    </row>
    <row r="42" spans="2:22" s="44" customFormat="1" ht="19.5" customHeight="1">
      <c r="B42" s="67" t="s">
        <v>77</v>
      </c>
      <c r="C42" s="41"/>
      <c r="D42" s="41"/>
      <c r="E42" s="41"/>
      <c r="F42" s="73">
        <f aca="true" t="shared" si="5" ref="F42:T42">SUM(F40:F41)</f>
        <v>5750</v>
      </c>
      <c r="G42" s="73">
        <f t="shared" si="5"/>
        <v>829</v>
      </c>
      <c r="H42" s="73">
        <f t="shared" si="5"/>
        <v>6579</v>
      </c>
      <c r="I42" s="73">
        <f t="shared" si="5"/>
        <v>798</v>
      </c>
      <c r="J42" s="73">
        <f t="shared" si="5"/>
        <v>934</v>
      </c>
      <c r="K42" s="73">
        <f t="shared" si="5"/>
        <v>951</v>
      </c>
      <c r="L42" s="73">
        <f>SUM(L40:L41)</f>
        <v>2094</v>
      </c>
      <c r="M42" s="73">
        <f>SUM(M40:M41)</f>
        <v>845</v>
      </c>
      <c r="N42" s="73"/>
      <c r="O42" s="73"/>
      <c r="P42" s="73"/>
      <c r="Q42" s="73"/>
      <c r="R42" s="73">
        <f t="shared" si="5"/>
        <v>5622</v>
      </c>
      <c r="S42" s="73">
        <f t="shared" si="5"/>
        <v>12201</v>
      </c>
      <c r="T42" s="73">
        <f t="shared" si="5"/>
        <v>11340</v>
      </c>
      <c r="U42" s="71"/>
      <c r="V42" s="71"/>
    </row>
    <row r="43" spans="2:22" s="44" customFormat="1" ht="19.5" customHeight="1">
      <c r="B43" s="40"/>
      <c r="C43" s="41"/>
      <c r="D43" s="41"/>
      <c r="E43" s="41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1"/>
      <c r="V43" s="71"/>
    </row>
    <row r="44" spans="2:22" ht="24.75" customHeight="1">
      <c r="B44" s="4"/>
      <c r="C44" s="5" t="s">
        <v>60</v>
      </c>
      <c r="D44" s="5"/>
      <c r="E44" s="5"/>
      <c r="F44" s="5"/>
      <c r="G44" s="5"/>
      <c r="H44" s="5"/>
      <c r="I44" s="5"/>
      <c r="J44" s="5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6"/>
    </row>
    <row r="45" spans="2:22" ht="12.75"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</row>
    <row r="46" spans="2:11" ht="15.75">
      <c r="B46" s="33" t="s">
        <v>104</v>
      </c>
      <c r="J46" s="83" t="s">
        <v>53</v>
      </c>
      <c r="K46" s="83"/>
    </row>
    <row r="47" spans="10:11" ht="12.75">
      <c r="J47" s="77" t="s">
        <v>54</v>
      </c>
      <c r="K47" s="77"/>
    </row>
    <row r="54" ht="12.75">
      <c r="J54" s="5"/>
    </row>
  </sheetData>
  <mergeCells count="26">
    <mergeCell ref="U13:V13"/>
    <mergeCell ref="U14:V14"/>
    <mergeCell ref="U15:V15"/>
    <mergeCell ref="S7:T7"/>
    <mergeCell ref="S8:T8"/>
    <mergeCell ref="U7:V7"/>
    <mergeCell ref="U8:V8"/>
    <mergeCell ref="S9:V9"/>
    <mergeCell ref="S10:V10"/>
    <mergeCell ref="S11:V11"/>
    <mergeCell ref="S4:V4"/>
    <mergeCell ref="J46:K46"/>
    <mergeCell ref="S6:V6"/>
    <mergeCell ref="S12:V12"/>
    <mergeCell ref="J16:R16"/>
    <mergeCell ref="S16:T16"/>
    <mergeCell ref="S17:T17"/>
    <mergeCell ref="S13:T13"/>
    <mergeCell ref="S14:T14"/>
    <mergeCell ref="S15:T15"/>
    <mergeCell ref="B3:J3"/>
    <mergeCell ref="B4:J4"/>
    <mergeCell ref="J47:K47"/>
    <mergeCell ref="K3:R3"/>
    <mergeCell ref="K4:R4"/>
    <mergeCell ref="F16:H16"/>
  </mergeCells>
  <printOptions horizontalCentered="1" verticalCentered="1"/>
  <pageMargins left="0.25" right="0.25" top="0.5" bottom="0.5" header="0" footer="0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Jet Propulsion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Walsh</dc:creator>
  <cp:keywords/>
  <dc:description/>
  <cp:lastModifiedBy>John M. Walsh</cp:lastModifiedBy>
  <cp:lastPrinted>2005-09-28T22:23:19Z</cp:lastPrinted>
  <dcterms:created xsi:type="dcterms:W3CDTF">1999-11-04T04:16:06Z</dcterms:created>
  <dcterms:modified xsi:type="dcterms:W3CDTF">2006-08-24T21:49:36Z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Edler, Dana K (2640)</vt:lpwstr>
  </property>
  <property fmtid="{D5CDD505-2E9C-101B-9397-08002B2CF9AE}" pid="4" name="display_urn:schemas-microsoft-com:office:office#Auth">
    <vt:lpwstr>Edler, Dana K (2640)</vt:lpwstr>
  </property>
  <property fmtid="{D5CDD505-2E9C-101B-9397-08002B2CF9AE}" pid="5" name="U">
    <vt:lpwstr/>
  </property>
</Properties>
</file>